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Дод3 (2)" sheetId="1" r:id="rId1"/>
  </sheets>
  <definedNames>
    <definedName name="_xlnm.Print_Area" localSheetId="0">'Дод3 (2)'!$A$1:$N$67</definedName>
    <definedName name="Excel_BuiltIn_Print_Area_1">'Дод3 (2)'!$A$1:$N$65</definedName>
  </definedNames>
  <calcPr fullCalcOnLoad="1"/>
</workbook>
</file>

<file path=xl/sharedStrings.xml><?xml version="1.0" encoding="utf-8"?>
<sst xmlns="http://schemas.openxmlformats.org/spreadsheetml/2006/main" count="142" uniqueCount="132">
  <si>
    <t xml:space="preserve">                                                                                                                                                                                                                                                                                                                                                                                                                                                                                                                                                                                                                                                                                                                                                                                                                                                                                                                                                                                                                                                                                                                                                                                                                                                                                                                                                                                                                                                                                                                                                                                                                                                                                                                                                                                                                                                                                                                                                                                                                                                                                                                                                                                                                                                                                                                                                                                                                                                                                                                                                                                                                                                                                                                                                                                                                                                                                                                                                                                                                                                                                                                                                                                                                                                                                                                                                                                                                                                                                                                                                                                                                                                                                                                                                                                                                                                                                                                                                                                                                                                                                                                                                                                                                                                                                                                                                                                                                                                                                                                                                                                                                                                                                                                                                                                                                                                                                                                                                                                                                                                                                                                                                                                                                                                                                                                                                                                                                                                                                                                                                                                                                                                                                                                                                                                                                                                                                                                                                                                                                                                                                                                                                                                                                                                                                                                                                                                                                                                                                                                                                                                                                                                                                                                                                                                                                                                                                                                                                                                                                                                                                                                                                                                                                                                                                                                                                                                                                                                                                                                                                                                                                                                                                                                                                                                                                                                                                                                                                                                                                                                                                                                                                                                                                                                                                                                                                                                                                                                                                                                                                                                                                                                                                                                                                                                                                                                                                                                                                                                                                                                                                                                                                                                                                                                                                                                                                                                                                                                                                                                                                                                                                                                                                                                                                                                                                                                                                                                                                                                                                                                                                                                                                                                                                                                                                                                                                                                                                                                                                                                                                                                                                                                                                                                                                                                                                                                                                                                                                                                                                                                                                                                                                                                                                                                                                                                                                                                                                                                                                                                                                                                                                                                                                                                                                                                                                                                                                                                                                                                                                                                                                                                                                                                                                                                                                                                                                                                                                                                                                                                                                                                                                                                                                                                                                                                                                                                                                                                                                                                                                                                                                                                                                                                                                                                                                                                                                                                                                                                                                                                                                                                                                                                                                                                                                                                                                                                                                                                                                                                                                                                                                                                                                                                                                                                                                                                                                                                                                                                                                                                                                                                                                                                                                                                                                                                                                                                                                                                                                                                                                                                                                                                                                                                                                                                                                                                                                                                                                                                                                                                                                                                                                                                                                                                                                                                                                                                                                                                                                                                                                                                                                                                                                                                                                                                                                                                                                                                                                                                                                                                                                                                                                                                                                                                                                                                                                                                                                                                                                                                                                                                                                                                                                                                                                                                                                                                                                                                                                                                                                                                                                                                                                                                                                                                                                                                                                                                                                                                                                                                                                                                                                                                                                                                                                                                                                                                                                                                                                                                                                                                                                                                                                                                                                                                                                                                                                                                                                                                                                                                                                                                                                                                                                                                                                                                                                                                                                                                                                                                                                                                                                                                                                                                                                                                                                                                                                                                                                                                                                                                                                                                                                                                                                                                                                                                                                                                                                                                                                                                                                                                                                                                                                                                                                                                                                                                                                                                                                                                                                                                                                                                                                                                                                                                                                                                                                                                                                                                                                                                                                                              </t>
  </si>
  <si>
    <t xml:space="preserve">           </t>
  </si>
  <si>
    <t xml:space="preserve">Додаток 3.1 </t>
  </si>
  <si>
    <t>до проекту рішення районної у місті ради</t>
  </si>
  <si>
    <t>від 30 квітня 2014 року № 322</t>
  </si>
  <si>
    <t xml:space="preserve">Розподіл видатків районного у місті бюджету  на  2014 рік </t>
  </si>
  <si>
    <t xml:space="preserve">за головними розпорядниками коштів у розрізі бюджетних програм </t>
  </si>
  <si>
    <t>грн.</t>
  </si>
  <si>
    <t>Код  програмної класифікації видатків та кредитування місцевих бюджетів            ( КПКВК)</t>
  </si>
  <si>
    <t>Код тимчасової  класифікації видатків та кредитування місцевих бюджетів        (КТКВК)</t>
  </si>
  <si>
    <t>Найменування показників згідно з відомчою і програмною класифікаціями видатків та кредитування місцевого  бюджету</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</si>
  <si>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</si>
  <si>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</si>
  <si>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</si>
  <si>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</si>
  <si>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</si>
  <si>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</si>
  <si>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</si>
  <si>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</si>
  <si>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</si>
  <si>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</si>
  <si>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</si>
  <si>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</si>
  <si>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0300000</t>
  </si>
  <si>
    <t>03</t>
  </si>
  <si>
    <t xml:space="preserve">Виконавчий комітет Саксаганської районної у місті ради </t>
  </si>
  <si>
    <t>0310000</t>
  </si>
  <si>
    <t>0310080</t>
  </si>
  <si>
    <t>010116</t>
  </si>
  <si>
    <t>Керівництво і управління у виконавчому комітеті  Саксаганської районної у місті ради</t>
  </si>
  <si>
    <t>0313400</t>
  </si>
  <si>
    <t>Інші видатки на соціальний захист населення</t>
  </si>
  <si>
    <t>0313401</t>
  </si>
  <si>
    <t>090412</t>
  </si>
  <si>
    <t>Надання грошової допомоги окремим категоріям мешканців району</t>
  </si>
  <si>
    <t>0313140</t>
  </si>
  <si>
    <t>091103</t>
  </si>
  <si>
    <t xml:space="preserve">Заходи державної політики з питань молоді </t>
  </si>
  <si>
    <t>0313130</t>
  </si>
  <si>
    <t>Здійснення соціальної роботи з вразливими категоріями населення</t>
  </si>
  <si>
    <t>0313133</t>
  </si>
  <si>
    <t>091104</t>
  </si>
  <si>
    <t xml:space="preserve">Заходи державної політики із забезпечення рівних прав та можливостей жінок та чоловіків </t>
  </si>
  <si>
    <t>0313134</t>
  </si>
  <si>
    <t>091107</t>
  </si>
  <si>
    <t xml:space="preserve">Заходи державної політики з питань сім'ї </t>
  </si>
  <si>
    <t>0314030</t>
  </si>
  <si>
    <t xml:space="preserve">Філармонії, музичні колективи і ансамблі та інші мистецькі заклади та  заходи </t>
  </si>
  <si>
    <t>0315010</t>
  </si>
  <si>
    <t xml:space="preserve">Проведення спортивної роботи в регіоні </t>
  </si>
  <si>
    <t>0315011</t>
  </si>
  <si>
    <t xml:space="preserve">Проведення навчально-тренувальних зборів і змагань </t>
  </si>
  <si>
    <t>0313110</t>
  </si>
  <si>
    <t>Заклади і заходи з питань дітей та їх соціального захисту</t>
  </si>
  <si>
    <t>0313112</t>
  </si>
  <si>
    <t>090802</t>
  </si>
  <si>
    <t xml:space="preserve">Заходи державної політики з питань дітей та їх соціального захисту </t>
  </si>
  <si>
    <t>1000000</t>
  </si>
  <si>
    <t>10</t>
  </si>
  <si>
    <t>Відділ освіти виконкому Саксаганської районної у місті  ради</t>
  </si>
  <si>
    <t>1010000</t>
  </si>
  <si>
    <t>1015020</t>
  </si>
  <si>
    <t>Діяльність закладів фізичної культуриі спорту</t>
  </si>
  <si>
    <t>1015022</t>
  </si>
  <si>
    <t>130107</t>
  </si>
  <si>
    <t xml:space="preserve">Утримання та навчально-тренувальна робота комунальних дитячо-юнацьких спортивних шкіл </t>
  </si>
  <si>
    <t>1500000</t>
  </si>
  <si>
    <t>15</t>
  </si>
  <si>
    <t>Управління праці та соціального захисту населення виконкому Саксаганської районної у місті ради</t>
  </si>
  <si>
    <t>1510000</t>
  </si>
  <si>
    <t>1511070</t>
  </si>
  <si>
    <t>070303</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</si>
  <si>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</si>
  <si>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</si>
  <si>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</si>
  <si>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 xml:space="preserve">продовження   додатка  3.1 </t>
  </si>
  <si>
    <t>1</t>
  </si>
  <si>
    <t>2</t>
  </si>
  <si>
    <t>1513031</t>
  </si>
  <si>
    <t>090203</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</si>
  <si>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</si>
  <si>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1513040</t>
  </si>
  <si>
    <t>Надання допомоги сім'ям з дітьми, малозабезпеченим сім'ям, інвалідам з дитинства, дітям-інвалідам та тимчасової допомоги дітям</t>
  </si>
  <si>
    <t>1513041</t>
  </si>
  <si>
    <t>090302</t>
  </si>
  <si>
    <t xml:space="preserve">Надання допомоги у зв'язку з вагітністю і пологами </t>
  </si>
  <si>
    <t>1513042</t>
  </si>
  <si>
    <t>090303</t>
  </si>
  <si>
    <t xml:space="preserve">Надання допомоги на догляд за дитиною віком до трьох років </t>
  </si>
  <si>
    <t>1513043</t>
  </si>
  <si>
    <t>090304</t>
  </si>
  <si>
    <t xml:space="preserve">Надання допомоги при народженні дитини </t>
  </si>
  <si>
    <t>1513044</t>
  </si>
  <si>
    <t>090305</t>
  </si>
  <si>
    <t xml:space="preserve">Надання допомоги на дітей, над якими встановлено опіку чи піклування </t>
  </si>
  <si>
    <t>1513045</t>
  </si>
  <si>
    <t>090306</t>
  </si>
  <si>
    <t xml:space="preserve">Надання допомоги на дітей одиноким матерям </t>
  </si>
  <si>
    <t>1513046</t>
  </si>
  <si>
    <t>090307</t>
  </si>
  <si>
    <t xml:space="preserve">Надання тимчасової державної допомоги дітям </t>
  </si>
  <si>
    <t>1513047</t>
  </si>
  <si>
    <t>090308</t>
  </si>
  <si>
    <t xml:space="preserve">Надання допомоги при усиновленні дитини </t>
  </si>
  <si>
    <t>1513048</t>
  </si>
  <si>
    <t>090401</t>
  </si>
  <si>
    <t xml:space="preserve">Надання державної соціальної допомоги малозабезпеченим сім'ям </t>
  </si>
  <si>
    <t>1513049</t>
  </si>
  <si>
    <t>091300</t>
  </si>
  <si>
    <t xml:space="preserve">Надання державної соціальної допомоги інвалідам з дитинства та дітям-інвалідам </t>
  </si>
  <si>
    <t>1513400</t>
  </si>
  <si>
    <t>1513402</t>
  </si>
  <si>
    <t>1516060</t>
  </si>
  <si>
    <t>100203</t>
  </si>
  <si>
    <t>Благоустрій міст, сіл, селищ</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</si>
  <si>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</si>
  <si>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</si>
  <si>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</si>
  <si>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091205</t>
  </si>
  <si>
    <t xml:space="preserve">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 </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</si>
  <si>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</si>
  <si>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</si>
  <si>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</si>
  <si>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091204</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</si>
  <si>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</si>
  <si>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1513105</t>
  </si>
  <si>
    <t>091206</t>
  </si>
  <si>
    <t xml:space="preserve">Надання реабілітаційних послуг дітям-інвалідам </t>
  </si>
  <si>
    <t xml:space="preserve">РАЗОМ ВИДАТКІВ </t>
  </si>
  <si>
    <t>Заступник голови районної у місті ради</t>
  </si>
  <si>
    <t>Ю. Красножон</t>
  </si>
  <si>
    <t xml:space="preserve"> </t>
  </si>
</sst>
</file>

<file path=xl/styles.xml><?xml version="1.0" encoding="utf-8"?>
<styleSheet xmlns="http://schemas.openxmlformats.org/spreadsheetml/2006/main">
  <numFmts count="5">
    <numFmt numFmtId="164" formatCode="GENERAL"/>
    <numFmt numFmtId="165" formatCode="@"/>
    <numFmt numFmtId="166" formatCode="#,##0.00"/>
    <numFmt numFmtId="167" formatCode="#,##0"/>
    <numFmt numFmtId="168" formatCode="0.00"/>
  </numFmts>
  <fonts count="26">
    <font>
      <sz val="10"/>
      <name val="Arial"/>
      <family val="2"/>
    </font>
    <font>
      <sz val="10"/>
      <color indexed="8"/>
      <name val="Arial"/>
      <family val="2"/>
    </font>
    <font>
      <i/>
      <sz val="20"/>
      <color indexed="8"/>
      <name val="Arial"/>
      <family val="2"/>
    </font>
    <font>
      <sz val="36"/>
      <color indexed="8"/>
      <name val="Arial"/>
      <family val="2"/>
    </font>
    <font>
      <sz val="20"/>
      <color indexed="8"/>
      <name val="Arial"/>
      <family val="2"/>
    </font>
    <font>
      <sz val="9"/>
      <color indexed="8"/>
      <name val="Arial"/>
      <family val="2"/>
    </font>
    <font>
      <sz val="12"/>
      <color indexed="8"/>
      <name val="Arial"/>
      <family val="2"/>
    </font>
    <font>
      <b/>
      <i/>
      <sz val="36"/>
      <color indexed="8"/>
      <name val="Arial"/>
      <family val="2"/>
    </font>
    <font>
      <b/>
      <sz val="10"/>
      <color indexed="8"/>
      <name val="Arial"/>
      <family val="2"/>
    </font>
    <font>
      <sz val="24"/>
      <color indexed="8"/>
      <name val="Arial"/>
      <family val="2"/>
    </font>
    <font>
      <b/>
      <sz val="26"/>
      <color indexed="8"/>
      <name val="Arial"/>
      <family val="2"/>
    </font>
    <font>
      <b/>
      <sz val="22"/>
      <color indexed="8"/>
      <name val="Arial"/>
      <family val="2"/>
    </font>
    <font>
      <sz val="26"/>
      <color indexed="8"/>
      <name val="Arial"/>
      <family val="2"/>
    </font>
    <font>
      <b/>
      <sz val="30"/>
      <color indexed="8"/>
      <name val="Arial"/>
      <family val="2"/>
    </font>
    <font>
      <b/>
      <i/>
      <sz val="30"/>
      <color indexed="8"/>
      <name val="Arial"/>
      <family val="2"/>
    </font>
    <font>
      <i/>
      <sz val="30"/>
      <color indexed="8"/>
      <name val="Arial"/>
      <family val="2"/>
    </font>
    <font>
      <sz val="30"/>
      <color indexed="8"/>
      <name val="Arial"/>
      <family val="2"/>
    </font>
    <font>
      <i/>
      <sz val="26"/>
      <color indexed="8"/>
      <name val="Arial"/>
      <family val="2"/>
    </font>
    <font>
      <sz val="30"/>
      <color indexed="10"/>
      <name val="Arial"/>
      <family val="2"/>
    </font>
    <font>
      <b/>
      <sz val="32"/>
      <color indexed="8"/>
      <name val="Arial"/>
      <family val="2"/>
    </font>
    <font>
      <b/>
      <i/>
      <sz val="32"/>
      <color indexed="8"/>
      <name val="Arial"/>
      <family val="2"/>
    </font>
    <font>
      <sz val="48"/>
      <color indexed="8"/>
      <name val="Times New Roman"/>
      <family val="1"/>
    </font>
    <font>
      <sz val="36"/>
      <color indexed="8"/>
      <name val="Times New Roman"/>
      <family val="1"/>
    </font>
    <font>
      <sz val="48"/>
      <color indexed="8"/>
      <name val="Arial"/>
      <family val="2"/>
    </font>
    <font>
      <sz val="14"/>
      <color indexed="8"/>
      <name val="Times New Roman"/>
      <family val="1"/>
    </font>
    <font>
      <sz val="10"/>
      <color indexed="9"/>
      <name val="Arial"/>
      <family val="2"/>
    </font>
  </fonts>
  <fills count="2">
    <fill>
      <patternFill/>
    </fill>
    <fill>
      <patternFill patternType="gray125"/>
    </fill>
  </fills>
  <borders count="20">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2">
    <xf numFmtId="164" fontId="0" fillId="0" borderId="0" xfId="0" applyAlignment="1">
      <alignment/>
    </xf>
    <xf numFmtId="164" fontId="1" fillId="0" borderId="0" xfId="0" applyFont="1" applyAlignment="1">
      <alignment/>
    </xf>
    <xf numFmtId="164" fontId="2" fillId="0" borderId="0" xfId="0" applyFont="1" applyAlignment="1">
      <alignment/>
    </xf>
    <xf numFmtId="164" fontId="3" fillId="0" borderId="0" xfId="0" applyFont="1" applyBorder="1" applyAlignment="1">
      <alignment horizontal="left"/>
    </xf>
    <xf numFmtId="164" fontId="4" fillId="0" borderId="0" xfId="0" applyFont="1" applyAlignment="1">
      <alignment/>
    </xf>
    <xf numFmtId="164" fontId="4" fillId="0" borderId="0" xfId="0" applyFont="1" applyAlignment="1">
      <alignment horizontal="left"/>
    </xf>
    <xf numFmtId="164" fontId="5" fillId="0" borderId="0" xfId="0" applyFont="1" applyAlignment="1">
      <alignment/>
    </xf>
    <xf numFmtId="164" fontId="6" fillId="0" borderId="0" xfId="0" applyFont="1" applyAlignment="1">
      <alignment/>
    </xf>
    <xf numFmtId="164" fontId="7" fillId="0" borderId="0" xfId="0" applyFont="1" applyBorder="1" applyAlignment="1">
      <alignment horizontal="center"/>
    </xf>
    <xf numFmtId="164" fontId="8" fillId="0" borderId="0" xfId="0" applyFont="1" applyAlignment="1">
      <alignment/>
    </xf>
    <xf numFmtId="164" fontId="9" fillId="0" borderId="0" xfId="0" applyFont="1" applyAlignment="1">
      <alignment/>
    </xf>
    <xf numFmtId="164" fontId="10" fillId="0" borderId="1" xfId="0" applyFont="1" applyBorder="1" applyAlignment="1">
      <alignment horizontal="center" vertical="center" wrapText="1"/>
    </xf>
    <xf numFmtId="164" fontId="10" fillId="0" borderId="2" xfId="0" applyFont="1" applyBorder="1" applyAlignment="1">
      <alignment horizontal="center" vertical="center" wrapText="1"/>
    </xf>
    <xf numFmtId="164" fontId="10" fillId="0" borderId="3" xfId="0" applyFont="1" applyBorder="1" applyAlignment="1">
      <alignment horizontal="center" vertical="center" wrapText="1"/>
    </xf>
    <xf numFmtId="164" fontId="10" fillId="0" borderId="4" xfId="0" applyFont="1" applyBorder="1" applyAlignment="1">
      <alignment horizontal="center" vertical="center"/>
    </xf>
    <xf numFmtId="164" fontId="10" fillId="0" borderId="5" xfId="0" applyFont="1" applyBorder="1" applyAlignment="1">
      <alignment horizontal="center" vertical="center" wrapText="1"/>
    </xf>
    <xf numFmtId="164" fontId="10" fillId="0" borderId="6" xfId="0" applyFont="1" applyBorder="1" applyAlignment="1">
      <alignment horizontal="center" vertical="center" wrapText="1"/>
    </xf>
    <xf numFmtId="164" fontId="10" fillId="0" borderId="5" xfId="0" applyFont="1" applyBorder="1" applyAlignment="1">
      <alignment horizontal="center" vertical="center"/>
    </xf>
    <xf numFmtId="164" fontId="11" fillId="0" borderId="5" xfId="0" applyFont="1" applyBorder="1" applyAlignment="1">
      <alignment horizontal="center" vertical="center" wrapText="1"/>
    </xf>
    <xf numFmtId="164" fontId="12" fillId="0" borderId="1" xfId="0" applyFont="1" applyBorder="1" applyAlignment="1">
      <alignment horizontal="center" vertical="center"/>
    </xf>
    <xf numFmtId="164" fontId="12" fillId="0" borderId="2" xfId="0" applyFont="1" applyBorder="1" applyAlignment="1">
      <alignment horizontal="center" vertical="center"/>
    </xf>
    <xf numFmtId="164" fontId="12" fillId="0" borderId="2" xfId="0" applyFont="1" applyBorder="1" applyAlignment="1">
      <alignment horizontal="center" vertical="center" wrapText="1"/>
    </xf>
    <xf numFmtId="164" fontId="12" fillId="0" borderId="4" xfId="0" applyFont="1" applyFill="1" applyBorder="1" applyAlignment="1">
      <alignment horizontal="center" vertical="center"/>
    </xf>
    <xf numFmtId="165" fontId="13" fillId="0" borderId="7" xfId="0" applyNumberFormat="1" applyFont="1" applyFill="1" applyBorder="1" applyAlignment="1">
      <alignment horizontal="center"/>
    </xf>
    <xf numFmtId="165" fontId="14" fillId="0" borderId="8" xfId="0" applyNumberFormat="1" applyFont="1" applyFill="1" applyBorder="1" applyAlignment="1">
      <alignment horizontal="center"/>
    </xf>
    <xf numFmtId="164" fontId="13" fillId="0" borderId="8" xfId="0" applyFont="1" applyFill="1" applyBorder="1" applyAlignment="1">
      <alignment horizontal="left" vertical="center" wrapText="1"/>
    </xf>
    <xf numFmtId="166" fontId="13" fillId="0" borderId="8" xfId="0" applyNumberFormat="1" applyFont="1" applyFill="1" applyBorder="1" applyAlignment="1">
      <alignment horizontal="center"/>
    </xf>
    <xf numFmtId="167" fontId="13" fillId="0" borderId="8" xfId="0" applyNumberFormat="1" applyFont="1" applyFill="1" applyBorder="1" applyAlignment="1">
      <alignment horizontal="center"/>
    </xf>
    <xf numFmtId="166" fontId="13" fillId="0" borderId="9" xfId="0" applyNumberFormat="1" applyFont="1" applyFill="1" applyBorder="1" applyAlignment="1">
      <alignment horizontal="center"/>
    </xf>
    <xf numFmtId="165" fontId="13" fillId="0" borderId="10" xfId="0" applyNumberFormat="1" applyFont="1" applyFill="1" applyBorder="1" applyAlignment="1">
      <alignment horizontal="center"/>
    </xf>
    <xf numFmtId="165" fontId="14" fillId="0" borderId="6" xfId="0" applyNumberFormat="1" applyFont="1" applyFill="1" applyBorder="1" applyAlignment="1">
      <alignment horizontal="center"/>
    </xf>
    <xf numFmtId="164" fontId="13" fillId="0" borderId="6" xfId="0" applyFont="1" applyFill="1" applyBorder="1" applyAlignment="1">
      <alignment horizontal="left" vertical="center" wrapText="1"/>
    </xf>
    <xf numFmtId="166" fontId="13" fillId="0" borderId="6" xfId="0" applyNumberFormat="1" applyFont="1" applyFill="1" applyBorder="1" applyAlignment="1">
      <alignment horizontal="center"/>
    </xf>
    <xf numFmtId="167" fontId="13" fillId="0" borderId="6" xfId="0" applyNumberFormat="1" applyFont="1" applyFill="1" applyBorder="1" applyAlignment="1">
      <alignment horizontal="center"/>
    </xf>
    <xf numFmtId="166" fontId="13" fillId="0" borderId="11" xfId="0" applyNumberFormat="1" applyFont="1" applyFill="1" applyBorder="1" applyAlignment="1">
      <alignment horizontal="center"/>
    </xf>
    <xf numFmtId="165" fontId="15" fillId="0" borderId="10" xfId="0" applyNumberFormat="1" applyFont="1" applyFill="1" applyBorder="1" applyAlignment="1">
      <alignment horizontal="center" vertical="center"/>
    </xf>
    <xf numFmtId="165" fontId="15" fillId="0" borderId="6" xfId="0" applyNumberFormat="1" applyFont="1" applyFill="1" applyBorder="1" applyAlignment="1">
      <alignment horizontal="center" vertical="center"/>
    </xf>
    <xf numFmtId="164" fontId="15" fillId="0" borderId="6" xfId="0" applyFont="1" applyFill="1" applyBorder="1" applyAlignment="1">
      <alignment vertical="center" wrapText="1"/>
    </xf>
    <xf numFmtId="165" fontId="13" fillId="0" borderId="10" xfId="0" applyNumberFormat="1" applyFont="1" applyFill="1" applyBorder="1" applyAlignment="1">
      <alignment horizontal="center" vertical="center"/>
    </xf>
    <xf numFmtId="164" fontId="16" fillId="0" borderId="6" xfId="0" applyFont="1" applyFill="1" applyBorder="1" applyAlignment="1">
      <alignment vertical="center" wrapText="1"/>
    </xf>
    <xf numFmtId="167" fontId="16" fillId="0" borderId="6" xfId="0" applyNumberFormat="1" applyFont="1" applyFill="1" applyBorder="1" applyAlignment="1">
      <alignment horizontal="center"/>
    </xf>
    <xf numFmtId="167" fontId="13" fillId="0" borderId="11" xfId="0" applyNumberFormat="1" applyFont="1" applyFill="1" applyBorder="1" applyAlignment="1">
      <alignment horizontal="center"/>
    </xf>
    <xf numFmtId="165" fontId="15" fillId="0" borderId="6" xfId="0" applyNumberFormat="1" applyFont="1" applyFill="1" applyBorder="1" applyAlignment="1">
      <alignment horizontal="center" vertical="center" wrapText="1"/>
    </xf>
    <xf numFmtId="165" fontId="15" fillId="0" borderId="6" xfId="0" applyNumberFormat="1" applyFont="1" applyFill="1" applyBorder="1" applyAlignment="1">
      <alignment horizontal="left" vertical="center" wrapText="1"/>
    </xf>
    <xf numFmtId="167" fontId="16" fillId="0" borderId="11" xfId="0" applyNumberFormat="1" applyFont="1" applyFill="1" applyBorder="1" applyAlignment="1">
      <alignment horizontal="center"/>
    </xf>
    <xf numFmtId="164" fontId="1" fillId="0" borderId="0" xfId="0" applyFont="1" applyBorder="1" applyAlignment="1">
      <alignment/>
    </xf>
    <xf numFmtId="166" fontId="16" fillId="0" borderId="6" xfId="0" applyNumberFormat="1" applyFont="1" applyFill="1" applyBorder="1" applyAlignment="1">
      <alignment horizontal="center"/>
    </xf>
    <xf numFmtId="166" fontId="16" fillId="0" borderId="11" xfId="0" applyNumberFormat="1" applyFont="1" applyFill="1" applyBorder="1" applyAlignment="1">
      <alignment horizontal="center"/>
    </xf>
    <xf numFmtId="165" fontId="13" fillId="0" borderId="6" xfId="0" applyNumberFormat="1" applyFont="1" applyFill="1" applyBorder="1" applyAlignment="1">
      <alignment horizontal="center"/>
    </xf>
    <xf numFmtId="165" fontId="16" fillId="0" borderId="6" xfId="0" applyNumberFormat="1" applyFont="1" applyFill="1" applyBorder="1" applyAlignment="1">
      <alignment horizontal="center"/>
    </xf>
    <xf numFmtId="164" fontId="16" fillId="0" borderId="6" xfId="0" applyFont="1" applyFill="1" applyBorder="1" applyAlignment="1">
      <alignment horizontal="left" vertical="center" wrapText="1"/>
    </xf>
    <xf numFmtId="165" fontId="13" fillId="0" borderId="12" xfId="0" applyNumberFormat="1" applyFont="1" applyFill="1" applyBorder="1" applyAlignment="1">
      <alignment horizontal="center"/>
    </xf>
    <xf numFmtId="165" fontId="13" fillId="0" borderId="3" xfId="0" applyNumberFormat="1" applyFont="1" applyFill="1" applyBorder="1" applyAlignment="1">
      <alignment horizontal="center"/>
    </xf>
    <xf numFmtId="164" fontId="13" fillId="0" borderId="3" xfId="0" applyFont="1" applyFill="1" applyBorder="1" applyAlignment="1">
      <alignment horizontal="left" vertical="center" wrapText="1"/>
    </xf>
    <xf numFmtId="166" fontId="13" fillId="0" borderId="3" xfId="0" applyNumberFormat="1" applyFont="1" applyFill="1" applyBorder="1" applyAlignment="1">
      <alignment horizontal="center"/>
    </xf>
    <xf numFmtId="167" fontId="13" fillId="0" borderId="3" xfId="0" applyNumberFormat="1" applyFont="1" applyFill="1" applyBorder="1" applyAlignment="1">
      <alignment horizontal="center"/>
    </xf>
    <xf numFmtId="166" fontId="13" fillId="0" borderId="13" xfId="0" applyNumberFormat="1" applyFont="1" applyFill="1" applyBorder="1" applyAlignment="1">
      <alignment horizontal="center"/>
    </xf>
    <xf numFmtId="164" fontId="1" fillId="0" borderId="0" xfId="0" applyFont="1" applyAlignment="1">
      <alignment horizontal="right"/>
    </xf>
    <xf numFmtId="164" fontId="16" fillId="0" borderId="6" xfId="0" applyFont="1" applyFill="1" applyBorder="1" applyAlignment="1">
      <alignment horizontal="left" wrapText="1"/>
    </xf>
    <xf numFmtId="165" fontId="13" fillId="0" borderId="0" xfId="0" applyNumberFormat="1" applyFont="1" applyFill="1" applyBorder="1" applyAlignment="1">
      <alignment horizontal="center" vertical="center"/>
    </xf>
    <xf numFmtId="165" fontId="15" fillId="0" borderId="0" xfId="0" applyNumberFormat="1" applyFont="1" applyFill="1" applyBorder="1" applyAlignment="1">
      <alignment horizontal="center" vertical="center" wrapText="1"/>
    </xf>
    <xf numFmtId="164" fontId="16" fillId="0" borderId="0" xfId="0" applyFont="1" applyFill="1" applyBorder="1" applyAlignment="1">
      <alignment horizontal="left" wrapText="1"/>
    </xf>
    <xf numFmtId="167" fontId="16" fillId="0" borderId="0" xfId="0" applyNumberFormat="1" applyFont="1" applyFill="1" applyBorder="1" applyAlignment="1">
      <alignment horizontal="center"/>
    </xf>
    <xf numFmtId="167" fontId="13" fillId="0" borderId="0" xfId="0" applyNumberFormat="1" applyFont="1" applyFill="1" applyBorder="1" applyAlignment="1">
      <alignment horizontal="center"/>
    </xf>
    <xf numFmtId="167" fontId="16" fillId="0" borderId="0" xfId="0" applyNumberFormat="1" applyFont="1" applyFill="1" applyBorder="1" applyAlignment="1">
      <alignment horizontal="right"/>
    </xf>
    <xf numFmtId="165" fontId="10" fillId="0" borderId="14" xfId="0" applyNumberFormat="1" applyFont="1" applyFill="1" applyBorder="1" applyAlignment="1">
      <alignment horizontal="center" vertical="center"/>
    </xf>
    <xf numFmtId="165" fontId="17" fillId="0" borderId="14" xfId="0" applyNumberFormat="1" applyFont="1" applyFill="1" applyBorder="1" applyAlignment="1">
      <alignment horizontal="center" vertical="center" wrapText="1"/>
    </xf>
    <xf numFmtId="164" fontId="12" fillId="0" borderId="14" xfId="0" applyFont="1" applyFill="1" applyBorder="1" applyAlignment="1">
      <alignment horizontal="center" vertical="center" wrapText="1"/>
    </xf>
    <xf numFmtId="167" fontId="12" fillId="0" borderId="14" xfId="0" applyNumberFormat="1" applyFont="1" applyFill="1" applyBorder="1" applyAlignment="1">
      <alignment horizontal="center" vertical="center"/>
    </xf>
    <xf numFmtId="167" fontId="10" fillId="0" borderId="14" xfId="0" applyNumberFormat="1" applyFont="1" applyFill="1" applyBorder="1" applyAlignment="1">
      <alignment horizontal="center" vertical="center"/>
    </xf>
    <xf numFmtId="164" fontId="12" fillId="0" borderId="0" xfId="0" applyFont="1" applyAlignment="1">
      <alignment horizontal="center" vertical="center"/>
    </xf>
    <xf numFmtId="165"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left" wrapText="1"/>
    </xf>
    <xf numFmtId="164" fontId="15" fillId="0" borderId="6" xfId="0" applyFont="1" applyFill="1" applyBorder="1" applyAlignment="1">
      <alignment horizontal="left" vertical="center" wrapText="1"/>
    </xf>
    <xf numFmtId="165" fontId="13" fillId="0" borderId="6" xfId="0" applyNumberFormat="1" applyFont="1" applyFill="1" applyBorder="1" applyAlignment="1">
      <alignment horizontal="center" vertical="center"/>
    </xf>
    <xf numFmtId="165" fontId="14" fillId="0" borderId="6" xfId="0" applyNumberFormat="1" applyFont="1" applyFill="1" applyBorder="1" applyAlignment="1">
      <alignment horizontal="center" vertical="center" wrapText="1"/>
    </xf>
    <xf numFmtId="167" fontId="16" fillId="0" borderId="15" xfId="0" applyNumberFormat="1" applyFont="1" applyFill="1" applyBorder="1" applyAlignment="1">
      <alignment horizontal="center"/>
    </xf>
    <xf numFmtId="165" fontId="15" fillId="0" borderId="16" xfId="0" applyNumberFormat="1" applyFont="1" applyFill="1" applyBorder="1" applyAlignment="1">
      <alignment horizontal="center" vertical="center"/>
    </xf>
    <xf numFmtId="165" fontId="15" fillId="0" borderId="5" xfId="0" applyNumberFormat="1" applyFont="1" applyFill="1" applyBorder="1" applyAlignment="1">
      <alignment horizontal="center" vertical="center"/>
    </xf>
    <xf numFmtId="164" fontId="15" fillId="0" borderId="5" xfId="0" applyFont="1" applyFill="1" applyBorder="1" applyAlignment="1">
      <alignment vertical="center" wrapText="1"/>
    </xf>
    <xf numFmtId="166" fontId="16" fillId="0" borderId="5" xfId="0" applyNumberFormat="1" applyFont="1" applyFill="1" applyBorder="1" applyAlignment="1">
      <alignment horizontal="center"/>
    </xf>
    <xf numFmtId="167" fontId="16" fillId="0" borderId="5" xfId="0" applyNumberFormat="1" applyFont="1" applyFill="1" applyBorder="1" applyAlignment="1">
      <alignment horizontal="center"/>
    </xf>
    <xf numFmtId="167" fontId="18" fillId="0" borderId="5" xfId="0" applyNumberFormat="1" applyFont="1" applyFill="1" applyBorder="1" applyAlignment="1">
      <alignment horizontal="center"/>
    </xf>
    <xf numFmtId="167" fontId="13" fillId="0" borderId="17" xfId="0" applyNumberFormat="1" applyFont="1" applyFill="1" applyBorder="1" applyAlignment="1">
      <alignment horizontal="center"/>
    </xf>
    <xf numFmtId="164" fontId="19" fillId="0" borderId="18" xfId="0" applyFont="1" applyFill="1" applyBorder="1" applyAlignment="1">
      <alignment horizontal="left"/>
    </xf>
    <xf numFmtId="166" fontId="20" fillId="0" borderId="19" xfId="0" applyNumberFormat="1" applyFont="1" applyFill="1" applyBorder="1" applyAlignment="1">
      <alignment horizontal="center"/>
    </xf>
    <xf numFmtId="167" fontId="20" fillId="0" borderId="2" xfId="0" applyNumberFormat="1" applyFont="1" applyFill="1" applyBorder="1" applyAlignment="1">
      <alignment horizontal="center"/>
    </xf>
    <xf numFmtId="166" fontId="20" fillId="0" borderId="2" xfId="0" applyNumberFormat="1" applyFont="1" applyFill="1" applyBorder="1" applyAlignment="1">
      <alignment horizontal="center"/>
    </xf>
    <xf numFmtId="166" fontId="20" fillId="0" borderId="4" xfId="0" applyNumberFormat="1" applyFont="1" applyFill="1" applyBorder="1" applyAlignment="1">
      <alignment horizontal="center"/>
    </xf>
    <xf numFmtId="164" fontId="1" fillId="0" borderId="0" xfId="0" applyFont="1" applyFill="1" applyAlignment="1">
      <alignment/>
    </xf>
    <xf numFmtId="164" fontId="21" fillId="0" borderId="0" xfId="0" applyFont="1" applyFill="1" applyAlignment="1">
      <alignment/>
    </xf>
    <xf numFmtId="164" fontId="21" fillId="0" borderId="0" xfId="0" applyFont="1" applyFill="1" applyAlignment="1">
      <alignment/>
    </xf>
    <xf numFmtId="164" fontId="21" fillId="0" borderId="0" xfId="0" applyFont="1" applyFill="1" applyAlignment="1">
      <alignment horizontal="left"/>
    </xf>
    <xf numFmtId="168" fontId="21" fillId="0" borderId="0" xfId="0" applyNumberFormat="1" applyFont="1" applyFill="1" applyAlignment="1">
      <alignment horizontal="left"/>
    </xf>
    <xf numFmtId="168" fontId="22" fillId="0" borderId="0" xfId="0" applyNumberFormat="1" applyFont="1" applyFill="1" applyAlignment="1">
      <alignment horizontal="left"/>
    </xf>
    <xf numFmtId="164" fontId="23" fillId="0" borderId="0" xfId="0" applyFont="1" applyAlignment="1">
      <alignment/>
    </xf>
    <xf numFmtId="164" fontId="24" fillId="0" borderId="0" xfId="0" applyFont="1" applyFill="1" applyAlignment="1">
      <alignment/>
    </xf>
    <xf numFmtId="164" fontId="21" fillId="0" borderId="0" xfId="0" applyFont="1" applyFill="1" applyAlignment="1">
      <alignment/>
    </xf>
    <xf numFmtId="164" fontId="21" fillId="0" borderId="0" xfId="0" applyFont="1" applyFill="1" applyBorder="1" applyAlignment="1">
      <alignment horizontal="left"/>
    </xf>
    <xf numFmtId="164" fontId="25" fillId="0" borderId="0" xfId="0" applyFont="1" applyAlignment="1">
      <alignment/>
    </xf>
    <xf numFmtId="164" fontId="0" fillId="0" borderId="0" xfId="0" applyFont="1" applyAlignment="1">
      <alignment/>
    </xf>
    <xf numFmtId="164" fontId="1"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02"/>
  <sheetViews>
    <sheetView tabSelected="1" view="pageBreakPreview" zoomScale="30" zoomScaleNormal="30" zoomScaleSheetLayoutView="30" workbookViewId="0" topLeftCell="A1">
      <selection activeCell="H67" sqref="A66:H67"/>
    </sheetView>
  </sheetViews>
  <sheetFormatPr defaultColWidth="9.140625" defaultRowHeight="12.75"/>
  <cols>
    <col min="1" max="1" width="38.00390625" style="1" customWidth="1"/>
    <col min="2" max="2" width="44.421875" style="1" customWidth="1"/>
    <col min="3" max="3" width="177.140625" style="1" customWidth="1"/>
    <col min="4" max="4" width="44.140625" style="1" customWidth="1"/>
    <col min="5" max="5" width="33.7109375" style="1" customWidth="1"/>
    <col min="6" max="6" width="33.421875" style="1" customWidth="1"/>
    <col min="7" max="7" width="41.7109375" style="1" customWidth="1"/>
    <col min="8" max="8" width="32.7109375" style="1" customWidth="1"/>
    <col min="9" max="9" width="30.140625" style="1" customWidth="1"/>
    <col min="10" max="10" width="29.421875" style="1" customWidth="1"/>
    <col min="11" max="11" width="40.140625" style="1" customWidth="1"/>
    <col min="12" max="12" width="38.421875" style="1" customWidth="1"/>
    <col min="13" max="13" width="39.421875" style="1" customWidth="1"/>
    <col min="14" max="14" width="55.421875" style="1" customWidth="1"/>
    <col min="15" max="15" width="9.140625" style="1" customWidth="1"/>
    <col min="16" max="16" width="11.57421875" style="1" customWidth="1"/>
    <col min="17" max="17" width="51.28125" style="1" customWidth="1"/>
    <col min="18" max="25" width="9.00390625" style="1" customWidth="1"/>
    <col min="26" max="26" width="10.00390625" style="1" customWidth="1"/>
    <col min="27" max="28" width="9.00390625" style="1" customWidth="1"/>
    <col min="29" max="29" width="10.140625" style="1" customWidth="1"/>
    <col min="30" max="30" width="9.00390625" style="1" customWidth="1"/>
    <col min="31" max="31" width="10.7109375" style="1" customWidth="1"/>
    <col min="32" max="32" width="52.140625" style="1" customWidth="1"/>
    <col min="33" max="33" width="9.00390625" style="1" customWidth="1"/>
    <col min="34" max="34" width="9.57421875" style="1" customWidth="1"/>
    <col min="35" max="35" width="10.421875" style="1" customWidth="1"/>
    <col min="36" max="40" width="9.00390625" style="1" customWidth="1"/>
    <col min="41" max="41" width="9.8515625" style="1" customWidth="1"/>
    <col min="42" max="16384" width="9.00390625" style="1" customWidth="1"/>
  </cols>
  <sheetData>
    <row r="1" spans="1:14" ht="12.75">
      <c r="A1" s="1" t="s">
        <v>0</v>
      </c>
      <c r="I1" s="2" t="s">
        <v>1</v>
      </c>
      <c r="L1" s="3" t="s">
        <v>2</v>
      </c>
      <c r="M1" s="3"/>
      <c r="N1" s="3"/>
    </row>
    <row r="2" spans="12:16" ht="12.75">
      <c r="L2" s="3" t="s">
        <v>3</v>
      </c>
      <c r="M2" s="3"/>
      <c r="N2" s="3"/>
      <c r="O2" s="4"/>
      <c r="P2" s="4"/>
    </row>
    <row r="3" spans="9:14" ht="12.75">
      <c r="I3" s="5"/>
      <c r="J3" s="5"/>
      <c r="K3" s="5"/>
      <c r="L3" s="3" t="s">
        <v>4</v>
      </c>
      <c r="M3" s="3"/>
      <c r="N3" s="3"/>
    </row>
    <row r="4" spans="9:13" ht="28.5" customHeight="1">
      <c r="I4" s="6"/>
      <c r="K4" s="7"/>
      <c r="L4" s="6"/>
      <c r="M4" s="6"/>
    </row>
    <row r="5" spans="2:14" ht="12.75">
      <c r="B5" s="8" t="s">
        <v>5</v>
      </c>
      <c r="C5" s="8"/>
      <c r="D5" s="8"/>
      <c r="E5" s="8"/>
      <c r="F5" s="8"/>
      <c r="G5" s="8"/>
      <c r="H5" s="8"/>
      <c r="I5" s="8"/>
      <c r="J5" s="8"/>
      <c r="K5" s="8"/>
      <c r="L5" s="8"/>
      <c r="M5" s="8"/>
      <c r="N5" s="8"/>
    </row>
    <row r="6" spans="2:14" ht="36.75" customHeight="1">
      <c r="B6" s="8" t="s">
        <v>6</v>
      </c>
      <c r="C6" s="8"/>
      <c r="D6" s="8"/>
      <c r="E6" s="8"/>
      <c r="F6" s="8"/>
      <c r="G6" s="8"/>
      <c r="H6" s="8"/>
      <c r="I6" s="8"/>
      <c r="J6" s="8"/>
      <c r="K6" s="8"/>
      <c r="L6" s="8"/>
      <c r="M6" s="8"/>
      <c r="N6" s="8"/>
    </row>
    <row r="7" spans="5:14" ht="36.75" customHeight="1">
      <c r="E7" s="9"/>
      <c r="F7" s="9"/>
      <c r="G7" s="9"/>
      <c r="N7" s="10" t="s">
        <v>7</v>
      </c>
    </row>
    <row r="8" spans="1:14" ht="12.75" customHeight="1">
      <c r="A8" s="11" t="s">
        <v>8</v>
      </c>
      <c r="B8" s="12" t="s">
        <v>9</v>
      </c>
      <c r="C8" s="12" t="s">
        <v>10</v>
      </c>
      <c r="D8" s="12" t="s">
        <v>11</v>
      </c>
      <c r="E8" s="12"/>
      <c r="F8" s="12"/>
      <c r="G8" s="13" t="s">
        <v>12</v>
      </c>
      <c r="H8" s="13"/>
      <c r="I8" s="13"/>
      <c r="J8" s="13"/>
      <c r="K8" s="13"/>
      <c r="L8" s="13"/>
      <c r="M8" s="13"/>
      <c r="N8" s="14" t="s">
        <v>13</v>
      </c>
    </row>
    <row r="9" spans="1:14" ht="51.75" customHeight="1">
      <c r="A9" s="11"/>
      <c r="B9" s="12"/>
      <c r="C9" s="12"/>
      <c r="D9" s="12"/>
      <c r="E9" s="12"/>
      <c r="F9" s="12"/>
      <c r="G9" s="13"/>
      <c r="H9" s="13"/>
      <c r="I9" s="13"/>
      <c r="J9" s="13"/>
      <c r="K9" s="13"/>
      <c r="L9" s="13"/>
      <c r="M9" s="13"/>
      <c r="N9" s="14"/>
    </row>
    <row r="10" spans="1:14" ht="39" customHeight="1">
      <c r="A10" s="11"/>
      <c r="B10" s="12"/>
      <c r="C10" s="12"/>
      <c r="D10" s="15" t="s">
        <v>14</v>
      </c>
      <c r="E10" s="16" t="s">
        <v>15</v>
      </c>
      <c r="F10" s="16"/>
      <c r="G10" s="15" t="s">
        <v>14</v>
      </c>
      <c r="H10" s="15" t="s">
        <v>16</v>
      </c>
      <c r="I10" s="16" t="s">
        <v>15</v>
      </c>
      <c r="J10" s="16"/>
      <c r="K10" s="15" t="s">
        <v>17</v>
      </c>
      <c r="L10" s="16" t="s">
        <v>15</v>
      </c>
      <c r="M10" s="16"/>
      <c r="N10" s="14"/>
    </row>
    <row r="11" spans="1:14" ht="15.75" customHeight="1">
      <c r="A11" s="11"/>
      <c r="B11" s="12"/>
      <c r="C11" s="12"/>
      <c r="D11" s="12"/>
      <c r="E11" s="17" t="s">
        <v>18</v>
      </c>
      <c r="F11" s="15" t="s">
        <v>19</v>
      </c>
      <c r="G11" s="15"/>
      <c r="H11" s="15"/>
      <c r="I11" s="15" t="s">
        <v>20</v>
      </c>
      <c r="J11" s="15" t="s">
        <v>19</v>
      </c>
      <c r="K11" s="15"/>
      <c r="L11" s="15" t="s">
        <v>21</v>
      </c>
      <c r="M11" s="18" t="s">
        <v>22</v>
      </c>
      <c r="N11" s="14"/>
    </row>
    <row r="12" spans="1:14" ht="12.75" customHeight="1">
      <c r="A12" s="11"/>
      <c r="B12" s="12"/>
      <c r="C12" s="12"/>
      <c r="D12" s="12"/>
      <c r="E12" s="17"/>
      <c r="F12" s="15"/>
      <c r="G12" s="15"/>
      <c r="H12" s="15"/>
      <c r="I12" s="15"/>
      <c r="J12" s="15"/>
      <c r="K12" s="15"/>
      <c r="L12" s="15"/>
      <c r="M12" s="15"/>
      <c r="N12" s="14"/>
    </row>
    <row r="13" spans="1:14" ht="15.75" customHeight="1">
      <c r="A13" s="11"/>
      <c r="B13" s="12"/>
      <c r="C13" s="12"/>
      <c r="D13" s="12"/>
      <c r="E13" s="17"/>
      <c r="F13" s="15"/>
      <c r="G13" s="15"/>
      <c r="H13" s="15"/>
      <c r="I13" s="15"/>
      <c r="J13" s="15"/>
      <c r="K13" s="15"/>
      <c r="L13" s="15"/>
      <c r="M13" s="15"/>
      <c r="N13" s="14"/>
    </row>
    <row r="14" spans="1:14" ht="251.25" customHeight="1">
      <c r="A14" s="11"/>
      <c r="B14" s="12"/>
      <c r="C14" s="12"/>
      <c r="D14" s="12"/>
      <c r="E14" s="17"/>
      <c r="F14" s="15"/>
      <c r="G14" s="15"/>
      <c r="H14" s="15"/>
      <c r="I14" s="15"/>
      <c r="J14" s="15"/>
      <c r="K14" s="15"/>
      <c r="L14" s="15"/>
      <c r="M14" s="15"/>
      <c r="N14" s="14"/>
    </row>
    <row r="15" spans="1:14" ht="37.5" customHeight="1">
      <c r="A15" s="19">
        <v>1</v>
      </c>
      <c r="B15" s="20">
        <v>2</v>
      </c>
      <c r="C15" s="20">
        <v>3</v>
      </c>
      <c r="D15" s="20">
        <v>4</v>
      </c>
      <c r="E15" s="21">
        <v>5</v>
      </c>
      <c r="F15" s="20">
        <v>6</v>
      </c>
      <c r="G15" s="20">
        <v>7</v>
      </c>
      <c r="H15" s="20">
        <v>8</v>
      </c>
      <c r="I15" s="21">
        <v>9</v>
      </c>
      <c r="J15" s="20">
        <v>10</v>
      </c>
      <c r="K15" s="20">
        <v>11</v>
      </c>
      <c r="L15" s="20">
        <v>12</v>
      </c>
      <c r="M15" s="20">
        <v>13</v>
      </c>
      <c r="N15" s="22">
        <v>14</v>
      </c>
    </row>
    <row r="16" spans="1:14" ht="54.75" customHeight="1">
      <c r="A16" s="23" t="s">
        <v>23</v>
      </c>
      <c r="B16" s="24" t="s">
        <v>24</v>
      </c>
      <c r="C16" s="25" t="s">
        <v>25</v>
      </c>
      <c r="D16" s="26">
        <f>+D17</f>
        <v>13634520.76</v>
      </c>
      <c r="E16" s="27">
        <f>E17</f>
        <v>7927890</v>
      </c>
      <c r="F16" s="27">
        <f>F17</f>
        <v>577843</v>
      </c>
      <c r="G16" s="27">
        <f>G17</f>
        <v>121769</v>
      </c>
      <c r="H16" s="27">
        <f>H17</f>
        <v>1909</v>
      </c>
      <c r="I16" s="27">
        <f>I17</f>
        <v>0</v>
      </c>
      <c r="J16" s="27">
        <f>J17</f>
        <v>0</v>
      </c>
      <c r="K16" s="27">
        <f>K17</f>
        <v>119860</v>
      </c>
      <c r="L16" s="27">
        <f>L17</f>
        <v>119860</v>
      </c>
      <c r="M16" s="27">
        <f>M17</f>
        <v>0</v>
      </c>
      <c r="N16" s="28">
        <f>N17</f>
        <v>13756289.76</v>
      </c>
    </row>
    <row r="17" spans="1:14" ht="54.75" customHeight="1">
      <c r="A17" s="29" t="s">
        <v>26</v>
      </c>
      <c r="B17" s="30"/>
      <c r="C17" s="31" t="s">
        <v>25</v>
      </c>
      <c r="D17" s="32">
        <f>+D18+D19+D21+D22+D25+D26+D28</f>
        <v>13634520.76</v>
      </c>
      <c r="E17" s="33">
        <f>E18+E20+E21+E23+E24+E25+E27+E29</f>
        <v>7927890</v>
      </c>
      <c r="F17" s="33">
        <f>F18+F20+F21+F23+F24+F25+F27+F29</f>
        <v>577843</v>
      </c>
      <c r="G17" s="33">
        <f>G18+G20+G21+G23+G24+G25+G27+G29</f>
        <v>121769</v>
      </c>
      <c r="H17" s="33">
        <f>H18+H20+H21+H23+H24+H25+H27+H29</f>
        <v>1909</v>
      </c>
      <c r="I17" s="33">
        <f>I18+I20+I21+I23+I24+I25+I27+I29</f>
        <v>0</v>
      </c>
      <c r="J17" s="33">
        <f>J18+J20+J21+J23+J24+J25+J27+J29</f>
        <v>0</v>
      </c>
      <c r="K17" s="33">
        <f>K18+K20+K21+K23+K24+K25+K27+K29</f>
        <v>119860</v>
      </c>
      <c r="L17" s="33">
        <f>L18+L20+L21+L23+L24+L25+L27+L29</f>
        <v>119860</v>
      </c>
      <c r="M17" s="33">
        <f>M18+M20+M21+M23+M24+M25+M27+M29</f>
        <v>0</v>
      </c>
      <c r="N17" s="34">
        <f>+N18+N19+N21+N22+N25+N26+N28</f>
        <v>13756289.76</v>
      </c>
    </row>
    <row r="18" spans="1:14" ht="82.5" customHeight="1">
      <c r="A18" s="35" t="s">
        <v>27</v>
      </c>
      <c r="B18" s="36" t="s">
        <v>28</v>
      </c>
      <c r="C18" s="37" t="s">
        <v>29</v>
      </c>
      <c r="D18" s="32">
        <f>13197300+457537.37+15722-392400-137700+64600</f>
        <v>13205059.37</v>
      </c>
      <c r="E18" s="33">
        <f>8320290-392400</f>
        <v>7927890</v>
      </c>
      <c r="F18" s="33">
        <f>513243+64600</f>
        <v>577843</v>
      </c>
      <c r="G18" s="33">
        <f>H18+K18</f>
        <v>121769</v>
      </c>
      <c r="H18" s="33">
        <v>1909</v>
      </c>
      <c r="I18" s="33"/>
      <c r="J18" s="33"/>
      <c r="K18" s="33">
        <f>L18</f>
        <v>119860</v>
      </c>
      <c r="L18" s="33">
        <v>119860</v>
      </c>
      <c r="M18" s="33"/>
      <c r="N18" s="34">
        <f>D18+G18</f>
        <v>13326828.37</v>
      </c>
    </row>
    <row r="19" spans="1:14" ht="48.75" customHeight="1">
      <c r="A19" s="38" t="s">
        <v>30</v>
      </c>
      <c r="B19" s="36"/>
      <c r="C19" s="39" t="s">
        <v>31</v>
      </c>
      <c r="D19" s="33">
        <f>+D20</f>
        <v>278017</v>
      </c>
      <c r="E19" s="40"/>
      <c r="F19" s="40"/>
      <c r="G19" s="40"/>
      <c r="H19" s="40"/>
      <c r="I19" s="40"/>
      <c r="J19" s="40"/>
      <c r="K19" s="40"/>
      <c r="L19" s="40"/>
      <c r="M19" s="40"/>
      <c r="N19" s="41">
        <f>+N20</f>
        <v>278017</v>
      </c>
    </row>
    <row r="20" spans="1:14" ht="76.5" customHeight="1">
      <c r="A20" s="35" t="s">
        <v>32</v>
      </c>
      <c r="B20" s="42" t="s">
        <v>33</v>
      </c>
      <c r="C20" s="43" t="s">
        <v>34</v>
      </c>
      <c r="D20" s="40">
        <f>183817+94200</f>
        <v>278017</v>
      </c>
      <c r="E20" s="40"/>
      <c r="F20" s="40"/>
      <c r="G20" s="40"/>
      <c r="H20" s="40"/>
      <c r="I20" s="40"/>
      <c r="J20" s="40"/>
      <c r="K20" s="40"/>
      <c r="L20" s="40"/>
      <c r="M20" s="40"/>
      <c r="N20" s="44">
        <f>D20+G20</f>
        <v>278017</v>
      </c>
    </row>
    <row r="21" spans="1:14" ht="51" customHeight="1">
      <c r="A21" s="38" t="s">
        <v>35</v>
      </c>
      <c r="B21" s="42" t="s">
        <v>36</v>
      </c>
      <c r="C21" s="39" t="s">
        <v>37</v>
      </c>
      <c r="D21" s="33">
        <f>8200+2900-6500</f>
        <v>4600</v>
      </c>
      <c r="E21" s="40"/>
      <c r="F21" s="40"/>
      <c r="G21" s="40"/>
      <c r="H21" s="40"/>
      <c r="I21" s="40"/>
      <c r="J21" s="40"/>
      <c r="K21" s="40"/>
      <c r="L21" s="40"/>
      <c r="M21" s="40"/>
      <c r="N21" s="41">
        <f>D21+G21</f>
        <v>4600</v>
      </c>
    </row>
    <row r="22" spans="1:14" ht="79.5" customHeight="1">
      <c r="A22" s="38" t="s">
        <v>38</v>
      </c>
      <c r="B22" s="42"/>
      <c r="C22" s="39" t="s">
        <v>39</v>
      </c>
      <c r="D22" s="33">
        <f>+D23+D24</f>
        <v>1500</v>
      </c>
      <c r="E22" s="40"/>
      <c r="F22" s="40"/>
      <c r="G22" s="40"/>
      <c r="H22" s="40"/>
      <c r="I22" s="40"/>
      <c r="J22" s="40"/>
      <c r="K22" s="40"/>
      <c r="L22" s="40"/>
      <c r="M22" s="40"/>
      <c r="N22" s="41">
        <f>+N23+N24</f>
        <v>1500</v>
      </c>
    </row>
    <row r="23" spans="1:14" ht="93" customHeight="1">
      <c r="A23" s="35" t="s">
        <v>40</v>
      </c>
      <c r="B23" s="42" t="s">
        <v>41</v>
      </c>
      <c r="C23" s="37" t="s">
        <v>42</v>
      </c>
      <c r="D23" s="40">
        <f>2500-2500</f>
        <v>0</v>
      </c>
      <c r="E23" s="40"/>
      <c r="F23" s="40"/>
      <c r="G23" s="40"/>
      <c r="H23" s="40"/>
      <c r="I23" s="40"/>
      <c r="J23" s="40"/>
      <c r="K23" s="40"/>
      <c r="L23" s="40"/>
      <c r="M23" s="40"/>
      <c r="N23" s="44">
        <f>D23+G23</f>
        <v>0</v>
      </c>
    </row>
    <row r="24" spans="1:14" ht="53.25" customHeight="1">
      <c r="A24" s="35" t="s">
        <v>43</v>
      </c>
      <c r="B24" s="42" t="s">
        <v>44</v>
      </c>
      <c r="C24" s="37" t="s">
        <v>45</v>
      </c>
      <c r="D24" s="40">
        <f>2500-1000</f>
        <v>1500</v>
      </c>
      <c r="E24" s="40"/>
      <c r="F24" s="40"/>
      <c r="G24" s="40"/>
      <c r="H24" s="40"/>
      <c r="I24" s="40"/>
      <c r="J24" s="40"/>
      <c r="K24" s="40"/>
      <c r="L24" s="40"/>
      <c r="M24" s="40"/>
      <c r="N24" s="44">
        <f>D24+G24</f>
        <v>1500</v>
      </c>
    </row>
    <row r="25" spans="1:16" ht="78.75" customHeight="1">
      <c r="A25" s="38" t="s">
        <v>46</v>
      </c>
      <c r="B25" s="42">
        <v>110103</v>
      </c>
      <c r="C25" s="37" t="s">
        <v>47</v>
      </c>
      <c r="D25" s="32">
        <f>44683+12374.09</f>
        <v>57057.09</v>
      </c>
      <c r="E25" s="40"/>
      <c r="F25" s="40"/>
      <c r="G25" s="40"/>
      <c r="H25" s="40"/>
      <c r="I25" s="40"/>
      <c r="J25" s="40"/>
      <c r="K25" s="40"/>
      <c r="L25" s="40"/>
      <c r="M25" s="40"/>
      <c r="N25" s="34">
        <f>D25+G25</f>
        <v>57057.09</v>
      </c>
      <c r="O25" s="45"/>
      <c r="P25" s="45"/>
    </row>
    <row r="26" spans="1:16" ht="53.25" customHeight="1">
      <c r="A26" s="38" t="s">
        <v>48</v>
      </c>
      <c r="B26" s="42"/>
      <c r="C26" s="39" t="s">
        <v>49</v>
      </c>
      <c r="D26" s="33">
        <f>+D27</f>
        <v>70900</v>
      </c>
      <c r="E26" s="40"/>
      <c r="F26" s="40"/>
      <c r="G26" s="40"/>
      <c r="H26" s="40"/>
      <c r="I26" s="40"/>
      <c r="J26" s="40"/>
      <c r="K26" s="40"/>
      <c r="L26" s="40"/>
      <c r="M26" s="40"/>
      <c r="N26" s="41">
        <f>+N27</f>
        <v>70900</v>
      </c>
      <c r="O26" s="45"/>
      <c r="P26" s="45"/>
    </row>
    <row r="27" spans="1:16" ht="53.25" customHeight="1">
      <c r="A27" s="35" t="s">
        <v>50</v>
      </c>
      <c r="B27" s="36">
        <v>130102</v>
      </c>
      <c r="C27" s="37" t="s">
        <v>51</v>
      </c>
      <c r="D27" s="40">
        <f>60000+10900</f>
        <v>70900</v>
      </c>
      <c r="E27" s="40"/>
      <c r="F27" s="40"/>
      <c r="G27" s="40">
        <v>0</v>
      </c>
      <c r="H27" s="40">
        <v>0</v>
      </c>
      <c r="I27" s="40">
        <v>0</v>
      </c>
      <c r="J27" s="40">
        <v>0</v>
      </c>
      <c r="K27" s="40">
        <v>0</v>
      </c>
      <c r="L27" s="40">
        <v>0</v>
      </c>
      <c r="M27" s="40">
        <v>0</v>
      </c>
      <c r="N27" s="44">
        <f>D27+G27</f>
        <v>70900</v>
      </c>
      <c r="O27" s="45"/>
      <c r="P27" s="45"/>
    </row>
    <row r="28" spans="1:16" ht="46.5" customHeight="1">
      <c r="A28" s="38" t="s">
        <v>52</v>
      </c>
      <c r="B28" s="36"/>
      <c r="C28" s="39" t="s">
        <v>53</v>
      </c>
      <c r="D28" s="32">
        <f>+D29</f>
        <v>17387.3</v>
      </c>
      <c r="E28" s="40"/>
      <c r="F28" s="40"/>
      <c r="G28" s="40"/>
      <c r="H28" s="40"/>
      <c r="I28" s="40"/>
      <c r="J28" s="40"/>
      <c r="K28" s="40"/>
      <c r="L28" s="40"/>
      <c r="M28" s="40"/>
      <c r="N28" s="34">
        <f>+N29</f>
        <v>17387.3</v>
      </c>
      <c r="O28" s="45"/>
      <c r="P28" s="45"/>
    </row>
    <row r="29" spans="1:16" ht="81" customHeight="1">
      <c r="A29" s="35" t="s">
        <v>54</v>
      </c>
      <c r="B29" s="42" t="s">
        <v>55</v>
      </c>
      <c r="C29" s="37" t="s">
        <v>56</v>
      </c>
      <c r="D29" s="46">
        <f>16800+587.3</f>
        <v>17387.3</v>
      </c>
      <c r="E29" s="40"/>
      <c r="F29" s="40"/>
      <c r="G29" s="40"/>
      <c r="H29" s="40"/>
      <c r="I29" s="40"/>
      <c r="J29" s="40"/>
      <c r="K29" s="40"/>
      <c r="L29" s="40"/>
      <c r="M29" s="40"/>
      <c r="N29" s="47">
        <f>D29+G29</f>
        <v>17387.3</v>
      </c>
      <c r="O29" s="45"/>
      <c r="P29" s="45"/>
    </row>
    <row r="30" spans="1:16" ht="57" customHeight="1">
      <c r="A30" s="29" t="s">
        <v>57</v>
      </c>
      <c r="B30" s="48" t="s">
        <v>58</v>
      </c>
      <c r="C30" s="31" t="s">
        <v>59</v>
      </c>
      <c r="D30" s="32">
        <f>D33</f>
        <v>5979571.42</v>
      </c>
      <c r="E30" s="33">
        <f>E33</f>
        <v>2923552</v>
      </c>
      <c r="F30" s="33">
        <f>F33</f>
        <v>1703630</v>
      </c>
      <c r="G30" s="33">
        <f>G33</f>
        <v>1965865</v>
      </c>
      <c r="H30" s="33">
        <f>H33</f>
        <v>922628</v>
      </c>
      <c r="I30" s="33">
        <f>I33</f>
        <v>343381</v>
      </c>
      <c r="J30" s="33">
        <f>J33</f>
        <v>166578</v>
      </c>
      <c r="K30" s="33">
        <f>K33</f>
        <v>1043237</v>
      </c>
      <c r="L30" s="33">
        <f>L33</f>
        <v>999301</v>
      </c>
      <c r="M30" s="33">
        <f>M33</f>
        <v>999301</v>
      </c>
      <c r="N30" s="34">
        <f>N33</f>
        <v>7945436.42</v>
      </c>
      <c r="O30" s="45"/>
      <c r="P30" s="45"/>
    </row>
    <row r="31" spans="1:14" ht="44.25" customHeight="1">
      <c r="A31" s="29" t="s">
        <v>60</v>
      </c>
      <c r="B31" s="49"/>
      <c r="C31" s="31" t="s">
        <v>59</v>
      </c>
      <c r="D31" s="32">
        <f>D30</f>
        <v>5979571.42</v>
      </c>
      <c r="E31" s="33">
        <f>E30</f>
        <v>2923552</v>
      </c>
      <c r="F31" s="33">
        <f>F30</f>
        <v>1703630</v>
      </c>
      <c r="G31" s="33">
        <f>G30</f>
        <v>1965865</v>
      </c>
      <c r="H31" s="33">
        <f>H30</f>
        <v>922628</v>
      </c>
      <c r="I31" s="33">
        <f>I30</f>
        <v>343381</v>
      </c>
      <c r="J31" s="33">
        <f>J30</f>
        <v>166578</v>
      </c>
      <c r="K31" s="33">
        <f>K30</f>
        <v>1043237</v>
      </c>
      <c r="L31" s="33">
        <f>L30</f>
        <v>999301</v>
      </c>
      <c r="M31" s="33">
        <f>M30</f>
        <v>999301</v>
      </c>
      <c r="N31" s="34">
        <f>N30</f>
        <v>7945436.42</v>
      </c>
    </row>
    <row r="32" spans="1:14" ht="54.75" customHeight="1">
      <c r="A32" s="29" t="s">
        <v>61</v>
      </c>
      <c r="B32" s="49"/>
      <c r="C32" s="50" t="s">
        <v>62</v>
      </c>
      <c r="D32" s="46">
        <f>+D33</f>
        <v>5979571.42</v>
      </c>
      <c r="E32" s="40">
        <f>+E33</f>
        <v>2923552</v>
      </c>
      <c r="F32" s="40">
        <f>+F33</f>
        <v>1703630</v>
      </c>
      <c r="G32" s="40">
        <f>+G33</f>
        <v>1965865</v>
      </c>
      <c r="H32" s="40">
        <f>+H33</f>
        <v>922628</v>
      </c>
      <c r="I32" s="40">
        <f>+I33</f>
        <v>343381</v>
      </c>
      <c r="J32" s="40">
        <f>+J33</f>
        <v>166578</v>
      </c>
      <c r="K32" s="40">
        <f>+K33</f>
        <v>1043237</v>
      </c>
      <c r="L32" s="40">
        <f>+L33</f>
        <v>999301</v>
      </c>
      <c r="M32" s="40">
        <f>+M33</f>
        <v>999301</v>
      </c>
      <c r="N32" s="46">
        <f>+N33</f>
        <v>7945436.42</v>
      </c>
    </row>
    <row r="33" spans="1:14" ht="74.25" customHeight="1">
      <c r="A33" s="35" t="s">
        <v>63</v>
      </c>
      <c r="B33" s="36" t="s">
        <v>64</v>
      </c>
      <c r="C33" s="37" t="s">
        <v>65</v>
      </c>
      <c r="D33" s="46">
        <f>5946316+49255.42-140940-51160+176100</f>
        <v>5979571.42</v>
      </c>
      <c r="E33" s="40">
        <f>3064492-140940</f>
        <v>2923552</v>
      </c>
      <c r="F33" s="40">
        <f>1527530+176100</f>
        <v>1703630</v>
      </c>
      <c r="G33" s="40">
        <f>H33+K33</f>
        <v>1965865</v>
      </c>
      <c r="H33" s="40">
        <v>922628</v>
      </c>
      <c r="I33" s="40">
        <v>343381</v>
      </c>
      <c r="J33" s="40">
        <v>166578</v>
      </c>
      <c r="K33" s="40">
        <v>1043237</v>
      </c>
      <c r="L33" s="40">
        <v>999301</v>
      </c>
      <c r="M33" s="40">
        <v>999301</v>
      </c>
      <c r="N33" s="47">
        <f>D33+G33</f>
        <v>7945436.42</v>
      </c>
    </row>
    <row r="34" spans="1:17" ht="23.25" customHeight="1">
      <c r="A34" s="51" t="s">
        <v>66</v>
      </c>
      <c r="B34" s="52" t="s">
        <v>67</v>
      </c>
      <c r="C34" s="53" t="s">
        <v>68</v>
      </c>
      <c r="D34" s="54">
        <f>D36</f>
        <v>104663007.63</v>
      </c>
      <c r="E34" s="55">
        <f>E36</f>
        <v>6848183</v>
      </c>
      <c r="F34" s="55">
        <f>F36</f>
        <v>469854</v>
      </c>
      <c r="G34" s="54">
        <f>G36</f>
        <v>787733.84</v>
      </c>
      <c r="H34" s="55">
        <f>H36</f>
        <v>354082</v>
      </c>
      <c r="I34" s="55">
        <f>I36</f>
        <v>221400</v>
      </c>
      <c r="J34" s="55">
        <f>J36</f>
        <v>31575</v>
      </c>
      <c r="K34" s="55">
        <f>K36</f>
        <v>433651.83999999997</v>
      </c>
      <c r="L34" s="55">
        <f>L36</f>
        <v>422775.83999999997</v>
      </c>
      <c r="M34" s="55">
        <f>M36</f>
        <v>208800</v>
      </c>
      <c r="N34" s="56">
        <f>N36</f>
        <v>105450741.47</v>
      </c>
      <c r="O34" s="57"/>
      <c r="P34" s="57"/>
      <c r="Q34" s="57"/>
    </row>
    <row r="35" spans="1:17" ht="70.5" customHeight="1">
      <c r="A35" s="51"/>
      <c r="B35" s="52"/>
      <c r="C35" s="53"/>
      <c r="D35" s="54"/>
      <c r="E35" s="55"/>
      <c r="F35" s="55"/>
      <c r="G35" s="54"/>
      <c r="H35" s="55"/>
      <c r="I35" s="55"/>
      <c r="J35" s="55"/>
      <c r="K35" s="55"/>
      <c r="L35" s="55"/>
      <c r="M35" s="55"/>
      <c r="N35" s="56"/>
      <c r="O35" s="57"/>
      <c r="P35" s="57"/>
      <c r="Q35" s="57"/>
    </row>
    <row r="36" spans="1:17" ht="27" customHeight="1">
      <c r="A36" s="29" t="s">
        <v>69</v>
      </c>
      <c r="B36" s="48"/>
      <c r="C36" s="31" t="s">
        <v>68</v>
      </c>
      <c r="D36" s="32">
        <f>+D38+D43+D44+D54+D57+D59</f>
        <v>104663007.63</v>
      </c>
      <c r="E36" s="33">
        <f>E38+E43+E45+E46+E47+E48+E49+E50+E51+E52+E55+E58+E59</f>
        <v>6848183</v>
      </c>
      <c r="F36" s="33">
        <f>F38+F43+F45+F46+F47+F48+F49+F50+F51+F52+F55+F58+F59</f>
        <v>469854</v>
      </c>
      <c r="G36" s="32">
        <f>G38+G43+G45+G46+G47+G48+G49+G50+G51+G52+G55+G58+G59</f>
        <v>787733.84</v>
      </c>
      <c r="H36" s="33">
        <f>H38+H43+H45+H46+H47+H48+H49+H50+H51+H52+H55+H58+H59</f>
        <v>354082</v>
      </c>
      <c r="I36" s="33">
        <f>I38+I43+I45+I46+I47+I48+I49+I50+I51+I52+I55+I58+I59</f>
        <v>221400</v>
      </c>
      <c r="J36" s="33">
        <f>J38+J43+J45+J46+J47+J48+J49+J50+J51+J52+J55+J58+J59</f>
        <v>31575</v>
      </c>
      <c r="K36" s="33">
        <f>K38+K43+K45+K46+K47+K48+K49+K50+K51+K52+K55+K58+K59</f>
        <v>433651.83999999997</v>
      </c>
      <c r="L36" s="33">
        <f>L38+L43+L45+L46+L47+L48+L49+L50+L51+L52+L55+L58+L59</f>
        <v>422775.83999999997</v>
      </c>
      <c r="M36" s="33">
        <f>M38+M43+M45+M46+M47+M48+M49+M50+M51+M52+M55+M58+M59</f>
        <v>208800</v>
      </c>
      <c r="N36" s="34">
        <f>+D36+G36</f>
        <v>105450741.47</v>
      </c>
      <c r="O36" s="57"/>
      <c r="P36" s="57"/>
      <c r="Q36" s="57"/>
    </row>
    <row r="37" spans="1:14" ht="66" customHeight="1">
      <c r="A37" s="29"/>
      <c r="B37" s="48"/>
      <c r="C37" s="31"/>
      <c r="D37" s="32"/>
      <c r="E37" s="33"/>
      <c r="F37" s="33"/>
      <c r="G37" s="32"/>
      <c r="H37" s="33"/>
      <c r="I37" s="33"/>
      <c r="J37" s="33"/>
      <c r="K37" s="33"/>
      <c r="L37" s="33"/>
      <c r="M37" s="33"/>
      <c r="N37" s="34"/>
    </row>
    <row r="38" spans="1:14" ht="121.5" customHeight="1">
      <c r="A38" s="38" t="s">
        <v>70</v>
      </c>
      <c r="B38" s="42" t="s">
        <v>71</v>
      </c>
      <c r="C38" s="37" t="s">
        <v>72</v>
      </c>
      <c r="D38" s="33">
        <f>633022-66154</f>
        <v>566868</v>
      </c>
      <c r="E38" s="40"/>
      <c r="F38" s="33"/>
      <c r="G38" s="33"/>
      <c r="H38" s="40"/>
      <c r="I38" s="33"/>
      <c r="J38" s="40"/>
      <c r="K38" s="33"/>
      <c r="L38" s="33"/>
      <c r="M38" s="33"/>
      <c r="N38" s="41">
        <f>D38+G38</f>
        <v>566868</v>
      </c>
    </row>
    <row r="39" spans="1:14" ht="340.5" customHeight="1">
      <c r="A39" s="38" t="s">
        <v>73</v>
      </c>
      <c r="B39" s="42"/>
      <c r="C39" s="58" t="s">
        <v>74</v>
      </c>
      <c r="D39" s="40">
        <f>+D43</f>
        <v>0</v>
      </c>
      <c r="E39" s="40"/>
      <c r="F39" s="33"/>
      <c r="G39" s="33">
        <f>+G43</f>
        <v>208800</v>
      </c>
      <c r="H39" s="40"/>
      <c r="I39" s="33"/>
      <c r="J39" s="40"/>
      <c r="K39" s="33">
        <f>+K43</f>
        <v>208800</v>
      </c>
      <c r="L39" s="33">
        <f>+L43</f>
        <v>208800</v>
      </c>
      <c r="M39" s="33">
        <f>+M43</f>
        <v>208800</v>
      </c>
      <c r="N39" s="41">
        <f>+N43</f>
        <v>208800</v>
      </c>
    </row>
    <row r="40" spans="1:14" ht="84" customHeight="1">
      <c r="A40" s="59"/>
      <c r="B40" s="60"/>
      <c r="C40" s="61"/>
      <c r="D40" s="62"/>
      <c r="E40" s="62"/>
      <c r="F40" s="63"/>
      <c r="G40" s="63"/>
      <c r="H40" s="62"/>
      <c r="I40" s="63"/>
      <c r="J40" s="62"/>
      <c r="K40" s="63"/>
      <c r="L40" s="63"/>
      <c r="M40" s="63"/>
      <c r="N40" s="63"/>
    </row>
    <row r="41" spans="1:14" ht="129" customHeight="1">
      <c r="A41" s="59"/>
      <c r="B41" s="60"/>
      <c r="C41" s="61"/>
      <c r="D41" s="62"/>
      <c r="E41" s="62"/>
      <c r="F41" s="62">
        <v>2</v>
      </c>
      <c r="G41" s="63"/>
      <c r="H41" s="62"/>
      <c r="I41" s="63"/>
      <c r="J41" s="62"/>
      <c r="K41" s="63"/>
      <c r="L41" s="63"/>
      <c r="M41" s="64" t="s">
        <v>75</v>
      </c>
      <c r="N41" s="64"/>
    </row>
    <row r="42" spans="1:14" s="70" customFormat="1" ht="49.5" customHeight="1">
      <c r="A42" s="65" t="s">
        <v>76</v>
      </c>
      <c r="B42" s="66" t="s">
        <v>77</v>
      </c>
      <c r="C42" s="67">
        <v>3</v>
      </c>
      <c r="D42" s="68">
        <v>4</v>
      </c>
      <c r="E42" s="68">
        <v>5</v>
      </c>
      <c r="F42" s="68">
        <v>6</v>
      </c>
      <c r="G42" s="69">
        <v>7</v>
      </c>
      <c r="H42" s="68">
        <v>8</v>
      </c>
      <c r="I42" s="69">
        <v>9</v>
      </c>
      <c r="J42" s="68">
        <v>10</v>
      </c>
      <c r="K42" s="69">
        <v>11</v>
      </c>
      <c r="L42" s="69">
        <v>12</v>
      </c>
      <c r="M42" s="68">
        <v>13</v>
      </c>
      <c r="N42" s="69">
        <v>14</v>
      </c>
    </row>
    <row r="43" spans="1:14" ht="409.5" customHeight="1">
      <c r="A43" s="35" t="s">
        <v>78</v>
      </c>
      <c r="B43" s="71" t="s">
        <v>79</v>
      </c>
      <c r="C43" s="37" t="s">
        <v>80</v>
      </c>
      <c r="D43" s="40">
        <v>0</v>
      </c>
      <c r="E43" s="40"/>
      <c r="F43" s="40"/>
      <c r="G43" s="40">
        <f>H43+K43</f>
        <v>208800</v>
      </c>
      <c r="H43" s="40"/>
      <c r="I43" s="40"/>
      <c r="J43" s="40"/>
      <c r="K43" s="40">
        <f>L43</f>
        <v>208800</v>
      </c>
      <c r="L43" s="40">
        <f>M43</f>
        <v>208800</v>
      </c>
      <c r="M43" s="40">
        <v>208800</v>
      </c>
      <c r="N43" s="44">
        <f>D43+G43</f>
        <v>208800</v>
      </c>
    </row>
    <row r="44" spans="1:14" ht="116.25" customHeight="1">
      <c r="A44" s="38" t="s">
        <v>81</v>
      </c>
      <c r="B44" s="71"/>
      <c r="C44" s="72" t="s">
        <v>82</v>
      </c>
      <c r="D44" s="33">
        <f>+D45+D46+D47+D48+D49+D50+D51+D52+D53</f>
        <v>93271000</v>
      </c>
      <c r="E44" s="33"/>
      <c r="F44" s="33"/>
      <c r="G44" s="33"/>
      <c r="H44" s="33"/>
      <c r="I44" s="33"/>
      <c r="J44" s="33"/>
      <c r="K44" s="33"/>
      <c r="L44" s="33"/>
      <c r="M44" s="33"/>
      <c r="N44" s="41">
        <f>+N45+N46+N47+N48+N49+N50+N51+N52+N53</f>
        <v>93271000</v>
      </c>
    </row>
    <row r="45" spans="1:14" ht="57" customHeight="1">
      <c r="A45" s="35" t="s">
        <v>83</v>
      </c>
      <c r="B45" s="42" t="s">
        <v>84</v>
      </c>
      <c r="C45" s="37" t="s">
        <v>85</v>
      </c>
      <c r="D45" s="40">
        <f>1178500-30500</f>
        <v>1148000</v>
      </c>
      <c r="E45" s="33"/>
      <c r="F45" s="33"/>
      <c r="G45" s="33"/>
      <c r="H45" s="33"/>
      <c r="I45" s="33"/>
      <c r="J45" s="33"/>
      <c r="K45" s="33"/>
      <c r="L45" s="33"/>
      <c r="M45" s="33"/>
      <c r="N45" s="44">
        <f>D45+G45</f>
        <v>1148000</v>
      </c>
    </row>
    <row r="46" spans="1:14" ht="69" customHeight="1">
      <c r="A46" s="35" t="s">
        <v>86</v>
      </c>
      <c r="B46" s="42" t="s">
        <v>87</v>
      </c>
      <c r="C46" s="37" t="s">
        <v>88</v>
      </c>
      <c r="D46" s="40">
        <f>13522900-8107600</f>
        <v>5415300</v>
      </c>
      <c r="E46" s="33"/>
      <c r="F46" s="33"/>
      <c r="G46" s="33"/>
      <c r="H46" s="33"/>
      <c r="I46" s="33"/>
      <c r="J46" s="33"/>
      <c r="K46" s="33"/>
      <c r="L46" s="33"/>
      <c r="M46" s="33"/>
      <c r="N46" s="44">
        <f>D46+G46</f>
        <v>5415300</v>
      </c>
    </row>
    <row r="47" spans="1:14" ht="61.5" customHeight="1">
      <c r="A47" s="35" t="s">
        <v>89</v>
      </c>
      <c r="B47" s="42" t="s">
        <v>90</v>
      </c>
      <c r="C47" s="37" t="s">
        <v>91</v>
      </c>
      <c r="D47" s="40">
        <f>58066900-6889900</f>
        <v>51177000</v>
      </c>
      <c r="E47" s="33"/>
      <c r="F47" s="33"/>
      <c r="G47" s="33"/>
      <c r="H47" s="33"/>
      <c r="I47" s="33"/>
      <c r="J47" s="33"/>
      <c r="K47" s="33"/>
      <c r="L47" s="33"/>
      <c r="M47" s="33"/>
      <c r="N47" s="44">
        <f>D47+G47</f>
        <v>51177000</v>
      </c>
    </row>
    <row r="48" spans="1:14" ht="87" customHeight="1">
      <c r="A48" s="35" t="s">
        <v>92</v>
      </c>
      <c r="B48" s="42" t="s">
        <v>93</v>
      </c>
      <c r="C48" s="37" t="s">
        <v>94</v>
      </c>
      <c r="D48" s="40">
        <v>6517800</v>
      </c>
      <c r="E48" s="33"/>
      <c r="F48" s="33"/>
      <c r="G48" s="33"/>
      <c r="H48" s="33"/>
      <c r="I48" s="33"/>
      <c r="J48" s="33"/>
      <c r="K48" s="33"/>
      <c r="L48" s="33"/>
      <c r="M48" s="33"/>
      <c r="N48" s="44">
        <f>D48+G48</f>
        <v>6517800</v>
      </c>
    </row>
    <row r="49" spans="1:14" ht="54.75" customHeight="1">
      <c r="A49" s="35" t="s">
        <v>95</v>
      </c>
      <c r="B49" s="42" t="s">
        <v>96</v>
      </c>
      <c r="C49" s="37" t="s">
        <v>97</v>
      </c>
      <c r="D49" s="40">
        <v>9235900</v>
      </c>
      <c r="E49" s="33"/>
      <c r="F49" s="33"/>
      <c r="G49" s="33"/>
      <c r="H49" s="33"/>
      <c r="I49" s="33"/>
      <c r="J49" s="33"/>
      <c r="K49" s="33"/>
      <c r="L49" s="33"/>
      <c r="M49" s="33"/>
      <c r="N49" s="44">
        <f>D49+G49</f>
        <v>9235900</v>
      </c>
    </row>
    <row r="50" spans="1:14" ht="51.75" customHeight="1">
      <c r="A50" s="35" t="s">
        <v>98</v>
      </c>
      <c r="B50" s="42" t="s">
        <v>99</v>
      </c>
      <c r="C50" s="37" t="s">
        <v>100</v>
      </c>
      <c r="D50" s="40">
        <f>1008100-218400</f>
        <v>789700</v>
      </c>
      <c r="E50" s="33"/>
      <c r="F50" s="33"/>
      <c r="G50" s="33"/>
      <c r="H50" s="33"/>
      <c r="I50" s="33"/>
      <c r="J50" s="33"/>
      <c r="K50" s="33"/>
      <c r="L50" s="33"/>
      <c r="M50" s="33"/>
      <c r="N50" s="44">
        <f>D50+G50</f>
        <v>789700</v>
      </c>
    </row>
    <row r="51" spans="1:14" ht="49.5" customHeight="1">
      <c r="A51" s="35" t="s">
        <v>101</v>
      </c>
      <c r="B51" s="42" t="s">
        <v>102</v>
      </c>
      <c r="C51" s="37" t="s">
        <v>103</v>
      </c>
      <c r="D51" s="40">
        <f>84500-2000</f>
        <v>82500</v>
      </c>
      <c r="E51" s="33"/>
      <c r="F51" s="33"/>
      <c r="G51" s="33"/>
      <c r="H51" s="33"/>
      <c r="I51" s="33"/>
      <c r="J51" s="33"/>
      <c r="K51" s="33"/>
      <c r="L51" s="33"/>
      <c r="M51" s="33"/>
      <c r="N51" s="44">
        <f>D51+G51</f>
        <v>82500</v>
      </c>
    </row>
    <row r="52" spans="1:14" ht="79.5" customHeight="1">
      <c r="A52" s="35" t="s">
        <v>104</v>
      </c>
      <c r="B52" s="42" t="s">
        <v>105</v>
      </c>
      <c r="C52" s="37" t="s">
        <v>106</v>
      </c>
      <c r="D52" s="40">
        <v>3582700</v>
      </c>
      <c r="E52" s="33"/>
      <c r="F52" s="33"/>
      <c r="G52" s="33"/>
      <c r="H52" s="33"/>
      <c r="I52" s="33"/>
      <c r="J52" s="33"/>
      <c r="K52" s="33"/>
      <c r="L52" s="33"/>
      <c r="M52" s="33"/>
      <c r="N52" s="44">
        <f>D52+G52</f>
        <v>3582700</v>
      </c>
    </row>
    <row r="53" spans="1:14" ht="79.5" customHeight="1">
      <c r="A53" s="36" t="s">
        <v>107</v>
      </c>
      <c r="B53" s="42" t="s">
        <v>108</v>
      </c>
      <c r="C53" s="37" t="s">
        <v>109</v>
      </c>
      <c r="D53" s="40">
        <f>15591600-269500</f>
        <v>15322100</v>
      </c>
      <c r="E53" s="33"/>
      <c r="F53" s="33"/>
      <c r="G53" s="33"/>
      <c r="H53" s="33"/>
      <c r="I53" s="33"/>
      <c r="J53" s="33"/>
      <c r="K53" s="33"/>
      <c r="L53" s="33"/>
      <c r="M53" s="33"/>
      <c r="N53" s="44">
        <f>D53+G53</f>
        <v>15322100</v>
      </c>
    </row>
    <row r="54" spans="1:14" ht="49.5" customHeight="1">
      <c r="A54" s="38" t="s">
        <v>110</v>
      </c>
      <c r="B54" s="42"/>
      <c r="C54" s="39" t="s">
        <v>31</v>
      </c>
      <c r="D54" s="33">
        <f>+D55+D56</f>
        <v>87683</v>
      </c>
      <c r="E54" s="33"/>
      <c r="F54" s="33"/>
      <c r="G54" s="33"/>
      <c r="H54" s="33"/>
      <c r="I54" s="33"/>
      <c r="J54" s="33"/>
      <c r="K54" s="33"/>
      <c r="L54" s="33"/>
      <c r="M54" s="33"/>
      <c r="N54" s="41">
        <f>+N55+N56</f>
        <v>87683</v>
      </c>
    </row>
    <row r="55" spans="1:14" ht="54.75" customHeight="1">
      <c r="A55" s="35" t="s">
        <v>111</v>
      </c>
      <c r="B55" s="42" t="s">
        <v>33</v>
      </c>
      <c r="C55" s="73" t="s">
        <v>31</v>
      </c>
      <c r="D55" s="40">
        <f>35483+2205</f>
        <v>37688</v>
      </c>
      <c r="E55" s="40"/>
      <c r="F55" s="40"/>
      <c r="G55" s="40"/>
      <c r="H55" s="40"/>
      <c r="I55" s="40"/>
      <c r="J55" s="40"/>
      <c r="K55" s="40"/>
      <c r="L55" s="40"/>
      <c r="M55" s="40"/>
      <c r="N55" s="44">
        <f>D55+G55</f>
        <v>37688</v>
      </c>
    </row>
    <row r="56" spans="1:14" ht="47.25" customHeight="1">
      <c r="A56" s="35" t="s">
        <v>112</v>
      </c>
      <c r="B56" s="42" t="s">
        <v>113</v>
      </c>
      <c r="C56" s="37" t="s">
        <v>114</v>
      </c>
      <c r="D56" s="40">
        <f>52200-2205</f>
        <v>49995</v>
      </c>
      <c r="E56" s="40"/>
      <c r="F56" s="40"/>
      <c r="G56" s="40"/>
      <c r="H56" s="40"/>
      <c r="I56" s="40"/>
      <c r="J56" s="40"/>
      <c r="K56" s="40"/>
      <c r="L56" s="40"/>
      <c r="M56" s="40"/>
      <c r="N56" s="44">
        <f>D56+G56</f>
        <v>49995</v>
      </c>
    </row>
    <row r="57" spans="1:14" ht="159" customHeight="1">
      <c r="A57" s="38" t="s">
        <v>115</v>
      </c>
      <c r="B57" s="42"/>
      <c r="C57" s="50" t="s">
        <v>116</v>
      </c>
      <c r="D57" s="33">
        <f>+D58</f>
        <v>257078</v>
      </c>
      <c r="E57" s="40"/>
      <c r="F57" s="40"/>
      <c r="G57" s="40"/>
      <c r="H57" s="40"/>
      <c r="I57" s="40"/>
      <c r="J57" s="40"/>
      <c r="K57" s="40"/>
      <c r="L57" s="40"/>
      <c r="M57" s="40"/>
      <c r="N57" s="41">
        <f>+N58</f>
        <v>257078</v>
      </c>
    </row>
    <row r="58" spans="1:14" ht="159" customHeight="1">
      <c r="A58" s="35" t="s">
        <v>117</v>
      </c>
      <c r="B58" s="36" t="s">
        <v>118</v>
      </c>
      <c r="C58" s="37" t="s">
        <v>119</v>
      </c>
      <c r="D58" s="40">
        <f>263078-6000</f>
        <v>257078</v>
      </c>
      <c r="E58" s="40"/>
      <c r="F58" s="40"/>
      <c r="G58" s="40"/>
      <c r="H58" s="40"/>
      <c r="I58" s="40"/>
      <c r="J58" s="40"/>
      <c r="K58" s="40"/>
      <c r="L58" s="40"/>
      <c r="M58" s="40"/>
      <c r="N58" s="44">
        <f>D58+G58</f>
        <v>257078</v>
      </c>
    </row>
    <row r="59" spans="1:14" ht="123.75" customHeight="1">
      <c r="A59" s="74" t="s">
        <v>120</v>
      </c>
      <c r="B59" s="75"/>
      <c r="C59" s="50" t="s">
        <v>121</v>
      </c>
      <c r="D59" s="32">
        <f>+D60+D61</f>
        <v>10480378.629999999</v>
      </c>
      <c r="E59" s="33">
        <f>+E60+E61</f>
        <v>6848183</v>
      </c>
      <c r="F59" s="33">
        <f>+F60+F61</f>
        <v>469854</v>
      </c>
      <c r="G59" s="32">
        <f>+G60+G61</f>
        <v>578933.84</v>
      </c>
      <c r="H59" s="33">
        <f>+H60+H61</f>
        <v>354082</v>
      </c>
      <c r="I59" s="33">
        <f>+I60+I61</f>
        <v>221400</v>
      </c>
      <c r="J59" s="33">
        <f>+J60+J61</f>
        <v>31575</v>
      </c>
      <c r="K59" s="32">
        <f>+K60+K61</f>
        <v>224851.84</v>
      </c>
      <c r="L59" s="32">
        <f>+L60+L61</f>
        <v>213975.84</v>
      </c>
      <c r="M59" s="33">
        <f>+M60+M61</f>
        <v>0</v>
      </c>
      <c r="N59" s="32">
        <f>+N60+N61</f>
        <v>11059312.469999999</v>
      </c>
    </row>
    <row r="60" spans="1:14" ht="121.5" customHeight="1">
      <c r="A60" s="35" t="s">
        <v>122</v>
      </c>
      <c r="B60" s="36" t="s">
        <v>123</v>
      </c>
      <c r="C60" s="37" t="s">
        <v>124</v>
      </c>
      <c r="D60" s="46">
        <f>8647391+104539.04-281000-102000+35000</f>
        <v>8403930.04</v>
      </c>
      <c r="E60" s="40">
        <f>5953476-281000</f>
        <v>5672476</v>
      </c>
      <c r="F60" s="40">
        <f>155080+35000</f>
        <v>190080</v>
      </c>
      <c r="G60" s="46">
        <f>H60+K60</f>
        <v>578933.84</v>
      </c>
      <c r="H60" s="40">
        <v>354082</v>
      </c>
      <c r="I60" s="40">
        <v>221400</v>
      </c>
      <c r="J60" s="40">
        <v>31575</v>
      </c>
      <c r="K60" s="46">
        <f>10876+213975.84</f>
        <v>224851.84</v>
      </c>
      <c r="L60" s="46">
        <v>213975.84</v>
      </c>
      <c r="M60" s="76"/>
      <c r="N60" s="34">
        <f>D60+G60</f>
        <v>8982863.879999999</v>
      </c>
    </row>
    <row r="61" spans="1:14" ht="59.25" customHeight="1">
      <c r="A61" s="77" t="s">
        <v>125</v>
      </c>
      <c r="B61" s="78" t="s">
        <v>126</v>
      </c>
      <c r="C61" s="79" t="s">
        <v>127</v>
      </c>
      <c r="D61" s="80">
        <f>2065562+10886.59</f>
        <v>2076448.59</v>
      </c>
      <c r="E61" s="81">
        <f>1230194-54487</f>
        <v>1175707</v>
      </c>
      <c r="F61" s="81">
        <f>205509+74265</f>
        <v>279774</v>
      </c>
      <c r="G61" s="81">
        <f>H61+K61</f>
        <v>0</v>
      </c>
      <c r="H61" s="81"/>
      <c r="I61" s="81"/>
      <c r="J61" s="81"/>
      <c r="K61" s="81">
        <f>L61</f>
        <v>0</v>
      </c>
      <c r="L61" s="81">
        <f>M61</f>
        <v>0</v>
      </c>
      <c r="M61" s="82"/>
      <c r="N61" s="83">
        <f>D61+G61</f>
        <v>2076448.59</v>
      </c>
    </row>
    <row r="62" spans="1:14" s="89" customFormat="1" ht="51.75" customHeight="1">
      <c r="A62" s="84" t="s">
        <v>128</v>
      </c>
      <c r="B62" s="84"/>
      <c r="C62" s="84"/>
      <c r="D62" s="85">
        <f>D16+D30+D34</f>
        <v>124277099.81</v>
      </c>
      <c r="E62" s="86">
        <f>E16+E30+E34</f>
        <v>17699625</v>
      </c>
      <c r="F62" s="86">
        <f>F16+F30+F34</f>
        <v>2751327</v>
      </c>
      <c r="G62" s="87">
        <f>G16+G30+G34</f>
        <v>2875367.84</v>
      </c>
      <c r="H62" s="86">
        <f>H16+H30+H34</f>
        <v>1278619</v>
      </c>
      <c r="I62" s="86">
        <f>I16+I30+I34</f>
        <v>564781</v>
      </c>
      <c r="J62" s="86">
        <f>J16+J30+J34</f>
        <v>198153</v>
      </c>
      <c r="K62" s="87">
        <f>K16+K30+K34</f>
        <v>1596748.8399999999</v>
      </c>
      <c r="L62" s="87">
        <f>L16+L30+L34</f>
        <v>1541936.8399999999</v>
      </c>
      <c r="M62" s="86">
        <f>M16+M30+M34</f>
        <v>1208101</v>
      </c>
      <c r="N62" s="88">
        <f>N16+N30+N34</f>
        <v>127152467.65</v>
      </c>
    </row>
    <row r="63" spans="1:29" ht="55.5" customHeight="1">
      <c r="A63" s="90"/>
      <c r="B63" s="91"/>
      <c r="C63" s="91"/>
      <c r="D63" s="91"/>
      <c r="E63" s="91"/>
      <c r="F63" s="92"/>
      <c r="G63" s="92"/>
      <c r="H63" s="92"/>
      <c r="I63" s="92"/>
      <c r="J63" s="92"/>
      <c r="K63" s="92"/>
      <c r="L63" s="92"/>
      <c r="M63" s="93"/>
      <c r="N63" s="94"/>
      <c r="O63" s="95"/>
      <c r="P63" s="95"/>
      <c r="Q63" s="95"/>
      <c r="R63" s="95"/>
      <c r="S63" s="95"/>
      <c r="T63" s="95"/>
      <c r="U63" s="95"/>
      <c r="V63" s="95"/>
      <c r="W63" s="95"/>
      <c r="X63" s="95"/>
      <c r="Y63" s="95"/>
      <c r="Z63" s="95"/>
      <c r="AA63" s="95"/>
      <c r="AB63" s="95"/>
      <c r="AC63" s="95"/>
    </row>
    <row r="64" spans="1:14" ht="57" customHeight="1">
      <c r="A64" s="90" t="s">
        <v>129</v>
      </c>
      <c r="B64" s="96"/>
      <c r="C64" s="96"/>
      <c r="D64" s="96"/>
      <c r="E64" s="96"/>
      <c r="F64" s="96"/>
      <c r="G64" s="96"/>
      <c r="H64" s="97" t="s">
        <v>130</v>
      </c>
      <c r="I64" s="96"/>
      <c r="J64" s="96"/>
      <c r="K64" s="96"/>
      <c r="L64" s="96"/>
      <c r="M64" s="96"/>
      <c r="N64" s="96"/>
    </row>
    <row r="65" spans="1:14" ht="31.5" customHeight="1">
      <c r="A65" s="98"/>
      <c r="B65" s="98"/>
      <c r="C65" s="98"/>
      <c r="D65" s="98"/>
      <c r="E65" s="98"/>
      <c r="F65" s="98"/>
      <c r="G65" s="98"/>
      <c r="H65" s="98"/>
      <c r="I65" s="98"/>
      <c r="J65" s="98"/>
      <c r="K65" s="98"/>
      <c r="L65" s="98"/>
      <c r="M65" s="98"/>
      <c r="N65" s="98"/>
    </row>
    <row r="66" spans="1:20" s="100" customFormat="1" ht="12.75">
      <c r="A66" s="92"/>
      <c r="B66" s="92"/>
      <c r="C66" s="92"/>
      <c r="D66" s="92"/>
      <c r="E66" s="92"/>
      <c r="F66" s="92"/>
      <c r="G66" s="92"/>
      <c r="H66" s="92"/>
      <c r="I66" s="92"/>
      <c r="J66" s="92"/>
      <c r="K66" s="92"/>
      <c r="L66" s="92"/>
      <c r="M66" s="92"/>
      <c r="N66" s="92"/>
      <c r="O66" s="99"/>
      <c r="P66" s="99"/>
      <c r="Q66" s="99"/>
      <c r="R66" s="99"/>
      <c r="S66" s="99"/>
      <c r="T66" s="99"/>
    </row>
    <row r="67" spans="1:20" s="100" customFormat="1" ht="53.25" customHeight="1">
      <c r="A67" s="98"/>
      <c r="B67" s="98"/>
      <c r="C67" s="98"/>
      <c r="D67" s="98"/>
      <c r="E67" s="98"/>
      <c r="F67" s="98"/>
      <c r="G67" s="98"/>
      <c r="H67" s="98"/>
      <c r="I67" s="98"/>
      <c r="J67" s="98"/>
      <c r="K67" s="98"/>
      <c r="L67" s="98"/>
      <c r="M67" s="98"/>
      <c r="N67" s="98"/>
      <c r="O67" s="99"/>
      <c r="P67" s="99"/>
      <c r="Q67" s="99" t="s">
        <v>131</v>
      </c>
      <c r="R67" s="99"/>
      <c r="S67" s="99"/>
      <c r="T67" s="99"/>
    </row>
    <row r="68" spans="1:14" ht="12.75">
      <c r="A68" s="101"/>
      <c r="B68" s="101"/>
      <c r="C68" s="101"/>
      <c r="D68" s="101"/>
      <c r="E68" s="101"/>
      <c r="F68" s="101"/>
      <c r="G68" s="101"/>
      <c r="H68" s="101"/>
      <c r="I68" s="101"/>
      <c r="J68" s="101"/>
      <c r="K68" s="101"/>
      <c r="L68" s="101"/>
      <c r="M68" s="101"/>
      <c r="N68" s="101"/>
    </row>
    <row r="69" spans="1:14" ht="12.75">
      <c r="A69" s="101"/>
      <c r="B69" s="101"/>
      <c r="C69" s="101"/>
      <c r="D69" s="101"/>
      <c r="E69" s="101"/>
      <c r="F69" s="101"/>
      <c r="G69" s="101"/>
      <c r="H69" s="101"/>
      <c r="I69" s="101"/>
      <c r="J69" s="101"/>
      <c r="K69" s="101"/>
      <c r="L69" s="101"/>
      <c r="M69" s="101"/>
      <c r="N69" s="101"/>
    </row>
    <row r="70" spans="1:14" ht="12.75">
      <c r="A70" s="101"/>
      <c r="B70" s="101"/>
      <c r="C70" s="101"/>
      <c r="D70" s="101"/>
      <c r="E70" s="101"/>
      <c r="F70" s="101"/>
      <c r="G70" s="101"/>
      <c r="H70" s="101"/>
      <c r="I70" s="101"/>
      <c r="J70" s="101"/>
      <c r="K70" s="101"/>
      <c r="L70" s="101"/>
      <c r="M70" s="101"/>
      <c r="N70" s="101"/>
    </row>
    <row r="71" spans="1:14" ht="12.75">
      <c r="A71" s="101"/>
      <c r="B71" s="101"/>
      <c r="C71" s="101"/>
      <c r="D71" s="101"/>
      <c r="E71" s="101"/>
      <c r="F71" s="101"/>
      <c r="G71" s="101"/>
      <c r="H71" s="101"/>
      <c r="I71" s="101"/>
      <c r="J71" s="101"/>
      <c r="K71" s="101"/>
      <c r="L71" s="101"/>
      <c r="M71" s="101"/>
      <c r="N71" s="101"/>
    </row>
    <row r="72" spans="1:14" ht="12.75">
      <c r="A72" s="101"/>
      <c r="B72" s="101"/>
      <c r="C72" s="101"/>
      <c r="D72" s="101"/>
      <c r="E72" s="101"/>
      <c r="F72" s="101"/>
      <c r="G72" s="101"/>
      <c r="H72" s="101"/>
      <c r="I72" s="101"/>
      <c r="J72" s="101"/>
      <c r="K72" s="101"/>
      <c r="L72" s="101"/>
      <c r="M72" s="101"/>
      <c r="N72" s="101"/>
    </row>
    <row r="73" spans="1:14" ht="12.75">
      <c r="A73" s="101"/>
      <c r="B73" s="101"/>
      <c r="C73" s="101"/>
      <c r="D73" s="101"/>
      <c r="E73" s="101"/>
      <c r="F73" s="101"/>
      <c r="G73" s="101"/>
      <c r="H73" s="101"/>
      <c r="I73" s="101"/>
      <c r="J73" s="101"/>
      <c r="K73" s="101"/>
      <c r="L73" s="101"/>
      <c r="M73" s="101"/>
      <c r="N73" s="101"/>
    </row>
    <row r="74" spans="1:14" ht="12.75">
      <c r="A74" s="101"/>
      <c r="B74" s="101"/>
      <c r="C74" s="101"/>
      <c r="D74" s="101"/>
      <c r="E74" s="101"/>
      <c r="F74" s="101"/>
      <c r="G74" s="101"/>
      <c r="H74" s="101"/>
      <c r="I74" s="101"/>
      <c r="J74" s="101"/>
      <c r="K74" s="101"/>
      <c r="L74" s="101"/>
      <c r="M74" s="101"/>
      <c r="N74" s="101"/>
    </row>
    <row r="75" spans="1:14" ht="12.75">
      <c r="A75" s="101"/>
      <c r="B75" s="101"/>
      <c r="C75" s="101"/>
      <c r="D75" s="101"/>
      <c r="E75" s="101"/>
      <c r="F75" s="101"/>
      <c r="G75" s="101"/>
      <c r="H75" s="101"/>
      <c r="I75" s="101"/>
      <c r="J75" s="101"/>
      <c r="K75" s="101"/>
      <c r="L75" s="101"/>
      <c r="M75" s="101"/>
      <c r="N75" s="101"/>
    </row>
    <row r="76" spans="1:14" ht="12.75">
      <c r="A76" s="101"/>
      <c r="B76" s="101"/>
      <c r="C76" s="101"/>
      <c r="D76" s="101"/>
      <c r="E76" s="101"/>
      <c r="F76" s="101"/>
      <c r="G76" s="101"/>
      <c r="H76" s="101"/>
      <c r="I76" s="101"/>
      <c r="J76" s="101"/>
      <c r="K76" s="101"/>
      <c r="L76" s="101"/>
      <c r="M76" s="101"/>
      <c r="N76" s="101"/>
    </row>
    <row r="77" spans="1:14" ht="12.75">
      <c r="A77" s="101"/>
      <c r="B77" s="101"/>
      <c r="C77" s="101"/>
      <c r="D77" s="101"/>
      <c r="E77" s="101"/>
      <c r="F77" s="101"/>
      <c r="G77" s="101"/>
      <c r="H77" s="101"/>
      <c r="I77" s="101"/>
      <c r="J77" s="101"/>
      <c r="K77" s="101"/>
      <c r="L77" s="101"/>
      <c r="M77" s="101"/>
      <c r="N77" s="101"/>
    </row>
    <row r="78" spans="1:14" ht="12.75">
      <c r="A78" s="101"/>
      <c r="B78" s="101"/>
      <c r="C78" s="101"/>
      <c r="D78" s="101"/>
      <c r="E78" s="101"/>
      <c r="F78" s="101"/>
      <c r="G78" s="101"/>
      <c r="H78" s="101"/>
      <c r="I78" s="101"/>
      <c r="J78" s="101"/>
      <c r="K78" s="101"/>
      <c r="L78" s="101"/>
      <c r="M78" s="101"/>
      <c r="N78" s="101"/>
    </row>
    <row r="79" spans="1:14" ht="12.75">
      <c r="A79" s="101"/>
      <c r="B79" s="101"/>
      <c r="C79" s="101"/>
      <c r="D79" s="101"/>
      <c r="E79" s="101"/>
      <c r="F79" s="101"/>
      <c r="G79" s="101"/>
      <c r="H79" s="101"/>
      <c r="I79" s="101"/>
      <c r="J79" s="101"/>
      <c r="K79" s="101"/>
      <c r="L79" s="101"/>
      <c r="M79" s="101"/>
      <c r="N79" s="101"/>
    </row>
    <row r="80" spans="1:14" ht="12.75">
      <c r="A80" s="101"/>
      <c r="B80" s="101"/>
      <c r="C80" s="101"/>
      <c r="D80" s="101"/>
      <c r="E80" s="101"/>
      <c r="F80" s="101"/>
      <c r="G80" s="101"/>
      <c r="H80" s="101"/>
      <c r="I80" s="101"/>
      <c r="J80" s="101"/>
      <c r="K80" s="101"/>
      <c r="L80" s="101"/>
      <c r="M80" s="101"/>
      <c r="N80" s="101"/>
    </row>
    <row r="81" spans="1:14" ht="12.75">
      <c r="A81" s="101"/>
      <c r="B81" s="101"/>
      <c r="C81" s="101"/>
      <c r="D81" s="101"/>
      <c r="E81" s="101"/>
      <c r="F81" s="101"/>
      <c r="G81" s="101"/>
      <c r="H81" s="101"/>
      <c r="I81" s="101"/>
      <c r="J81" s="101"/>
      <c r="K81" s="101"/>
      <c r="L81" s="101"/>
      <c r="M81" s="101"/>
      <c r="N81" s="101"/>
    </row>
    <row r="82" spans="1:14" ht="12.75">
      <c r="A82" s="101"/>
      <c r="B82" s="101"/>
      <c r="C82" s="101"/>
      <c r="D82" s="101"/>
      <c r="E82" s="101"/>
      <c r="F82" s="101"/>
      <c r="G82" s="101"/>
      <c r="H82" s="101"/>
      <c r="I82" s="101"/>
      <c r="J82" s="101"/>
      <c r="K82" s="101"/>
      <c r="L82" s="101"/>
      <c r="M82" s="101"/>
      <c r="N82" s="101"/>
    </row>
    <row r="83" spans="1:14" ht="12.75">
      <c r="A83" s="101"/>
      <c r="B83" s="101"/>
      <c r="C83" s="101"/>
      <c r="D83" s="101"/>
      <c r="E83" s="101"/>
      <c r="F83" s="101"/>
      <c r="G83" s="101"/>
      <c r="H83" s="101"/>
      <c r="I83" s="101"/>
      <c r="J83" s="101"/>
      <c r="K83" s="101"/>
      <c r="L83" s="101"/>
      <c r="M83" s="101"/>
      <c r="N83" s="101"/>
    </row>
    <row r="84" spans="1:14" ht="12.75">
      <c r="A84" s="101"/>
      <c r="B84" s="101"/>
      <c r="C84" s="101"/>
      <c r="D84" s="101"/>
      <c r="E84" s="101"/>
      <c r="F84" s="101"/>
      <c r="G84" s="101"/>
      <c r="H84" s="101"/>
      <c r="I84" s="101"/>
      <c r="J84" s="101"/>
      <c r="K84" s="101"/>
      <c r="L84" s="101"/>
      <c r="M84" s="101"/>
      <c r="N84" s="101"/>
    </row>
    <row r="85" spans="1:14" ht="12.75">
      <c r="A85" s="101"/>
      <c r="B85" s="101"/>
      <c r="C85" s="101"/>
      <c r="D85" s="101"/>
      <c r="E85" s="101"/>
      <c r="F85" s="101"/>
      <c r="G85" s="101"/>
      <c r="H85" s="101"/>
      <c r="I85" s="101"/>
      <c r="J85" s="101"/>
      <c r="K85" s="101"/>
      <c r="L85" s="101"/>
      <c r="M85" s="101"/>
      <c r="N85" s="101"/>
    </row>
    <row r="86" spans="1:14" ht="12.75">
      <c r="A86" s="101"/>
      <c r="B86" s="101"/>
      <c r="C86" s="101"/>
      <c r="D86" s="101"/>
      <c r="E86" s="101"/>
      <c r="F86" s="101"/>
      <c r="G86" s="101"/>
      <c r="H86" s="101"/>
      <c r="I86" s="101"/>
      <c r="J86" s="101"/>
      <c r="K86" s="101"/>
      <c r="L86" s="101"/>
      <c r="M86" s="101"/>
      <c r="N86" s="101"/>
    </row>
    <row r="87" spans="1:14" ht="12.75">
      <c r="A87" s="101"/>
      <c r="B87" s="101"/>
      <c r="C87" s="101"/>
      <c r="D87" s="101"/>
      <c r="E87" s="101"/>
      <c r="F87" s="101"/>
      <c r="G87" s="101"/>
      <c r="H87" s="101"/>
      <c r="I87" s="101"/>
      <c r="J87" s="101"/>
      <c r="K87" s="101"/>
      <c r="L87" s="101"/>
      <c r="M87" s="101"/>
      <c r="N87" s="101"/>
    </row>
    <row r="88" spans="1:14" ht="12.75">
      <c r="A88" s="101"/>
      <c r="B88" s="101"/>
      <c r="C88" s="101"/>
      <c r="D88" s="101"/>
      <c r="E88" s="101"/>
      <c r="F88" s="101"/>
      <c r="G88" s="101"/>
      <c r="H88" s="101"/>
      <c r="I88" s="101"/>
      <c r="J88" s="101"/>
      <c r="K88" s="101"/>
      <c r="L88" s="101"/>
      <c r="M88" s="101"/>
      <c r="N88" s="101"/>
    </row>
    <row r="89" spans="1:14" ht="12.75">
      <c r="A89" s="101"/>
      <c r="B89" s="101"/>
      <c r="C89" s="101"/>
      <c r="D89" s="101"/>
      <c r="E89" s="101"/>
      <c r="F89" s="101"/>
      <c r="G89" s="101"/>
      <c r="H89" s="101"/>
      <c r="I89" s="101"/>
      <c r="J89" s="101"/>
      <c r="K89" s="101"/>
      <c r="L89" s="101"/>
      <c r="M89" s="101"/>
      <c r="N89" s="101"/>
    </row>
    <row r="90" spans="1:14" ht="12.75">
      <c r="A90" s="101"/>
      <c r="B90" s="101"/>
      <c r="C90" s="101"/>
      <c r="D90" s="101"/>
      <c r="E90" s="101"/>
      <c r="F90" s="101"/>
      <c r="G90" s="101"/>
      <c r="H90" s="101"/>
      <c r="I90" s="101"/>
      <c r="J90" s="101"/>
      <c r="K90" s="101"/>
      <c r="L90" s="101"/>
      <c r="M90" s="101"/>
      <c r="N90" s="101"/>
    </row>
    <row r="91" spans="1:14" ht="12.75">
      <c r="A91" s="101"/>
      <c r="B91" s="101"/>
      <c r="C91" s="101"/>
      <c r="D91" s="101"/>
      <c r="E91" s="101"/>
      <c r="F91" s="101"/>
      <c r="G91" s="101"/>
      <c r="H91" s="101"/>
      <c r="I91" s="101"/>
      <c r="J91" s="101"/>
      <c r="K91" s="101"/>
      <c r="L91" s="101"/>
      <c r="M91" s="101"/>
      <c r="N91" s="101"/>
    </row>
    <row r="92" spans="1:14" ht="12.75">
      <c r="A92" s="101"/>
      <c r="B92" s="101"/>
      <c r="C92" s="101"/>
      <c r="D92" s="101"/>
      <c r="E92" s="101"/>
      <c r="F92" s="101"/>
      <c r="G92" s="101"/>
      <c r="H92" s="101"/>
      <c r="I92" s="101"/>
      <c r="J92" s="101"/>
      <c r="K92" s="101"/>
      <c r="L92" s="101"/>
      <c r="M92" s="101"/>
      <c r="N92" s="101"/>
    </row>
    <row r="93" spans="1:14" ht="12.75">
      <c r="A93" s="101"/>
      <c r="B93" s="101"/>
      <c r="C93" s="101"/>
      <c r="D93" s="101"/>
      <c r="E93" s="101"/>
      <c r="F93" s="101"/>
      <c r="G93" s="101"/>
      <c r="H93" s="101"/>
      <c r="I93" s="101"/>
      <c r="J93" s="101"/>
      <c r="K93" s="101"/>
      <c r="L93" s="101"/>
      <c r="M93" s="101"/>
      <c r="N93" s="101"/>
    </row>
    <row r="94" spans="1:14" ht="12.75">
      <c r="A94" s="101"/>
      <c r="B94" s="101"/>
      <c r="C94" s="101"/>
      <c r="D94" s="101"/>
      <c r="E94" s="101"/>
      <c r="F94" s="101"/>
      <c r="G94" s="101"/>
      <c r="H94" s="101"/>
      <c r="I94" s="101"/>
      <c r="J94" s="101"/>
      <c r="K94" s="101"/>
      <c r="L94" s="101"/>
      <c r="M94" s="101"/>
      <c r="N94" s="101"/>
    </row>
    <row r="95" spans="1:14" ht="12.75">
      <c r="A95" s="101"/>
      <c r="B95" s="101"/>
      <c r="C95" s="101"/>
      <c r="D95" s="101"/>
      <c r="E95" s="101"/>
      <c r="F95" s="101"/>
      <c r="G95" s="101"/>
      <c r="H95" s="101"/>
      <c r="I95" s="101"/>
      <c r="J95" s="101"/>
      <c r="K95" s="101"/>
      <c r="L95" s="101"/>
      <c r="M95" s="101"/>
      <c r="N95" s="101"/>
    </row>
    <row r="96" spans="1:14" ht="12.75">
      <c r="A96" s="101"/>
      <c r="B96" s="101"/>
      <c r="C96" s="101"/>
      <c r="D96" s="101"/>
      <c r="E96" s="101"/>
      <c r="F96" s="101"/>
      <c r="G96" s="101"/>
      <c r="H96" s="101"/>
      <c r="I96" s="101"/>
      <c r="J96" s="101"/>
      <c r="K96" s="101"/>
      <c r="L96" s="101"/>
      <c r="M96" s="101"/>
      <c r="N96" s="101"/>
    </row>
    <row r="97" spans="1:14" ht="12.75">
      <c r="A97" s="101"/>
      <c r="B97" s="101"/>
      <c r="C97" s="101"/>
      <c r="D97" s="101"/>
      <c r="E97" s="101"/>
      <c r="F97" s="101"/>
      <c r="G97" s="101"/>
      <c r="H97" s="101"/>
      <c r="I97" s="101"/>
      <c r="J97" s="101"/>
      <c r="K97" s="101"/>
      <c r="L97" s="101"/>
      <c r="M97" s="101"/>
      <c r="N97" s="101"/>
    </row>
    <row r="98" spans="1:14" ht="12.75">
      <c r="A98" s="101"/>
      <c r="B98" s="101"/>
      <c r="C98" s="101"/>
      <c r="D98" s="101"/>
      <c r="E98" s="101"/>
      <c r="F98" s="101"/>
      <c r="G98" s="101"/>
      <c r="H98" s="101"/>
      <c r="I98" s="101"/>
      <c r="J98" s="101"/>
      <c r="K98" s="101"/>
      <c r="L98" s="101"/>
      <c r="M98" s="101"/>
      <c r="N98" s="101"/>
    </row>
    <row r="99" spans="1:14" ht="12.75">
      <c r="A99" s="101"/>
      <c r="B99" s="101"/>
      <c r="C99" s="101"/>
      <c r="D99" s="101"/>
      <c r="E99" s="101"/>
      <c r="F99" s="101"/>
      <c r="G99" s="101"/>
      <c r="H99" s="101"/>
      <c r="I99" s="101"/>
      <c r="J99" s="101"/>
      <c r="K99" s="101"/>
      <c r="L99" s="101"/>
      <c r="M99" s="101"/>
      <c r="N99" s="101"/>
    </row>
    <row r="100" spans="1:14" ht="12.75">
      <c r="A100" s="101"/>
      <c r="B100" s="101"/>
      <c r="C100" s="101"/>
      <c r="D100" s="101"/>
      <c r="E100" s="101"/>
      <c r="F100" s="101"/>
      <c r="G100" s="101"/>
      <c r="H100" s="101"/>
      <c r="I100" s="101"/>
      <c r="J100" s="101"/>
      <c r="K100" s="101"/>
      <c r="L100" s="101"/>
      <c r="M100" s="101"/>
      <c r="N100" s="101"/>
    </row>
    <row r="101" spans="1:14" ht="12.75">
      <c r="A101" s="101"/>
      <c r="B101" s="101"/>
      <c r="C101" s="101"/>
      <c r="D101" s="101"/>
      <c r="E101" s="101"/>
      <c r="F101" s="101"/>
      <c r="G101" s="101"/>
      <c r="H101" s="101"/>
      <c r="I101" s="101"/>
      <c r="J101" s="101"/>
      <c r="K101" s="101"/>
      <c r="L101" s="101"/>
      <c r="M101" s="101"/>
      <c r="N101" s="101"/>
    </row>
    <row r="102" spans="1:14" ht="12.75">
      <c r="A102" s="101"/>
      <c r="B102" s="101"/>
      <c r="C102" s="101"/>
      <c r="D102" s="101"/>
      <c r="E102" s="101"/>
      <c r="F102" s="101"/>
      <c r="G102" s="101"/>
      <c r="H102" s="101"/>
      <c r="I102" s="101"/>
      <c r="J102" s="101"/>
      <c r="K102" s="101"/>
      <c r="L102" s="101"/>
      <c r="M102" s="101"/>
      <c r="N102" s="101"/>
    </row>
  </sheetData>
  <sheetProtection selectLockedCells="1" selectUnlockedCells="1"/>
  <mergeCells count="56">
    <mergeCell ref="L1:N1"/>
    <mergeCell ref="L2:N2"/>
    <mergeCell ref="L3:N3"/>
    <mergeCell ref="B5:N5"/>
    <mergeCell ref="B6:N6"/>
    <mergeCell ref="A8:A14"/>
    <mergeCell ref="B8:B14"/>
    <mergeCell ref="C8:C14"/>
    <mergeCell ref="D8:F9"/>
    <mergeCell ref="G8:M9"/>
    <mergeCell ref="N8:N14"/>
    <mergeCell ref="D10:D14"/>
    <mergeCell ref="E10:F10"/>
    <mergeCell ref="G10:G14"/>
    <mergeCell ref="H10:H14"/>
    <mergeCell ref="I10:J10"/>
    <mergeCell ref="K10:K14"/>
    <mergeCell ref="L10:M10"/>
    <mergeCell ref="E11:E14"/>
    <mergeCell ref="F11:F14"/>
    <mergeCell ref="I11:I14"/>
    <mergeCell ref="J11:J14"/>
    <mergeCell ref="L11:L14"/>
    <mergeCell ref="M11:M14"/>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A36:A37"/>
    <mergeCell ref="B36:B37"/>
    <mergeCell ref="C36:C37"/>
    <mergeCell ref="D36:D37"/>
    <mergeCell ref="E36:E37"/>
    <mergeCell ref="F36:F37"/>
    <mergeCell ref="G36:G37"/>
    <mergeCell ref="H36:H37"/>
    <mergeCell ref="I36:I37"/>
    <mergeCell ref="J36:J37"/>
    <mergeCell ref="K36:K37"/>
    <mergeCell ref="L36:L37"/>
    <mergeCell ref="M36:M37"/>
    <mergeCell ref="N36:N37"/>
    <mergeCell ref="M41:N41"/>
    <mergeCell ref="A62:C62"/>
    <mergeCell ref="A65:N65"/>
    <mergeCell ref="A68:N102"/>
  </mergeCells>
  <printOptions/>
  <pageMargins left="0.7701388888888889" right="0.6097222222222223" top="1.05" bottom="0.39375" header="0.5118055555555555" footer="0.5118055555555555"/>
  <pageSetup horizontalDpi="300" verticalDpi="300" orientation="landscape" paperSize="9" scale="19"/>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Printed>2014-05-05T08:03:17Z</cp:lastPrinted>
  <dcterms:created xsi:type="dcterms:W3CDTF">1996-10-08T23:32:33Z</dcterms:created>
  <dcterms:modified xsi:type="dcterms:W3CDTF">2014-05-05T08:57:44Z</dcterms:modified>
  <cp:category/>
  <cp:version/>
  <cp:contentType/>
  <cp:contentStatus/>
  <cp:revision>58</cp:revision>
</cp:coreProperties>
</file>