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аток" sheetId="1" r:id="rId1"/>
  </sheets>
  <definedNames>
    <definedName name="Excel_BuiltIn_Print_Area_1">'додаток'!$A$1:$G$52</definedName>
    <definedName name="Excel_BuiltIn_Print_Area_1_1">'додаток'!$A$1:$G$55</definedName>
    <definedName name="_xlnm.Print_Area" localSheetId="0">'додаток'!$A$1:$G$54</definedName>
  </definedNames>
  <calcPr fullCalcOnLoad="1"/>
</workbook>
</file>

<file path=xl/sharedStrings.xml><?xml version="1.0" encoding="utf-8"?>
<sst xmlns="http://schemas.openxmlformats.org/spreadsheetml/2006/main" count="75" uniqueCount="59">
  <si>
    <t>Додаток  6</t>
  </si>
  <si>
    <t>до рішення  районної у місті ради</t>
  </si>
  <si>
    <t>від 24 грудня 2013 року № 276</t>
  </si>
  <si>
    <t xml:space="preserve">  Перелік програм районного у місті бюджету на 2013 рік</t>
  </si>
  <si>
    <t>грн.</t>
  </si>
  <si>
    <t xml:space="preserve">Код типової відомчої класифікації видатків місцевих бюджетів </t>
  </si>
  <si>
    <t>Назва головного розпорядника коштів</t>
  </si>
  <si>
    <t xml:space="preserve">                       Загальний фонд</t>
  </si>
  <si>
    <t xml:space="preserve">                   Спеціальний фонд</t>
  </si>
  <si>
    <t>Разом</t>
  </si>
  <si>
    <t>Код тимчасової класифікації видатків та кредитування місцевих бюджетів</t>
  </si>
  <si>
    <t xml:space="preserve">Найменування коду тимчасової класифікації видатків та кредитування місцевих бюджетів </t>
  </si>
  <si>
    <t>Найменування програми</t>
  </si>
  <si>
    <t>Сума</t>
  </si>
  <si>
    <t>Комплексна програма розвитку культури та мистецтва у Саксаганському районі на 2013 -2015 роки</t>
  </si>
  <si>
    <t>03</t>
  </si>
  <si>
    <t>Виконавчий комітет Саксаганської районної у місті ради</t>
  </si>
  <si>
    <t>Філармонії, музичні колективи і ансамблі та інші мистецькі заклади та заходи</t>
  </si>
  <si>
    <t>Програма розвитку фізичної культури і спорту в Саксаганському районі у 2011-2015 роках</t>
  </si>
  <si>
    <t xml:space="preserve">Проведення навчально-тренувальних зборів і змагань </t>
  </si>
  <si>
    <t>Програма соціального захисту окремих категорій мешканців Саксаганського району на 2013 рік</t>
  </si>
  <si>
    <t>090412</t>
  </si>
  <si>
    <t>Інші видатки на соцзахист населення</t>
  </si>
  <si>
    <t>15</t>
  </si>
  <si>
    <t xml:space="preserve">Управління праці та соціального захисту населення </t>
  </si>
  <si>
    <t>100203</t>
  </si>
  <si>
    <t>Благоустрій міст, сел, селищ</t>
  </si>
  <si>
    <t>Програма реалізації державної та місцевої політики з питань поліпшення становища дітей, молоді, жінок та сімей в Саксаганському районі на 2013 рік</t>
  </si>
  <si>
    <t>090802</t>
  </si>
  <si>
    <t>Інші програми соціального захисту дітей</t>
  </si>
  <si>
    <t>091103</t>
  </si>
  <si>
    <t>Соціальні програми і заходи державних органів у справах молоді</t>
  </si>
  <si>
    <t xml:space="preserve">                2</t>
  </si>
  <si>
    <t>продовження додатка 6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</si>
  <si>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</si>
  <si>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</si>
  <si>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</si>
  <si>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 xml:space="preserve">Соціальні програми і заходи державних органів у справах сім'ї </t>
  </si>
  <si>
    <t>Програма соціального розвитку закладів, установ Саксаганського району за рахунок коштів бюджету розвитку району на 2013 рік</t>
  </si>
  <si>
    <t>010116</t>
  </si>
  <si>
    <t>Органи місцевого самоврядування</t>
  </si>
  <si>
    <t>090203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</si>
  <si>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</si>
  <si>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091204</t>
  </si>
  <si>
    <t>Територіальні центри соціального обслуговування ( надання соціальних послуг)</t>
  </si>
  <si>
    <t>091206</t>
  </si>
  <si>
    <t xml:space="preserve">Центри соціальної реабілітації дітей-інвалідів; центри професійної реабілітації інвалідів </t>
  </si>
  <si>
    <t>Служба у справах дітей</t>
  </si>
  <si>
    <t>Утримання закладів, що надають соціальні послуги дітям, які опинилися в складних життєвих обставинах</t>
  </si>
  <si>
    <t>10</t>
  </si>
  <si>
    <t>Відділ освіти виконкому Саксаганської районної у місті ради</t>
  </si>
  <si>
    <t>Утримання та навчально-тренувальна робота дитячо-юнацьких спортивних шкіл</t>
  </si>
  <si>
    <t>20</t>
  </si>
  <si>
    <t>Служба у справах дітей виконкому Саксаганської районної у місті ради</t>
  </si>
  <si>
    <t>090700</t>
  </si>
  <si>
    <t>Всього:</t>
  </si>
  <si>
    <t>Голова постійної комісії з питань регламенту,</t>
  </si>
  <si>
    <t>законності, правопорядку, депутатської діяльності та етики</t>
  </si>
  <si>
    <t>В. Старовойт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</si>
</sst>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5">
    <font>
      <sz val="10"/>
      <name val="Arial"/>
      <family val="2"/>
    </font>
    <font>
      <sz val="20"/>
      <name val="Arial"/>
      <family val="2"/>
    </font>
    <font>
      <b/>
      <i/>
      <sz val="11"/>
      <name val="Arial"/>
      <family val="2"/>
    </font>
    <font>
      <b/>
      <i/>
      <sz val="2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i/>
      <sz val="13"/>
      <color indexed="8"/>
      <name val="Arial"/>
      <family val="2"/>
    </font>
    <font>
      <sz val="13"/>
      <color indexed="8"/>
      <name val="Arial"/>
      <family val="2"/>
    </font>
    <font>
      <sz val="16"/>
      <color indexed="8"/>
      <name val="Arial"/>
      <family val="2"/>
    </font>
    <font>
      <sz val="10"/>
      <color indexed="9"/>
      <name val="Arial"/>
      <family val="2"/>
    </font>
    <font>
      <b/>
      <i/>
      <sz val="18"/>
      <name val="Arial"/>
      <family val="2"/>
    </font>
    <font>
      <sz val="18"/>
      <name val="Times New Roman"/>
      <family val="1"/>
    </font>
    <font>
      <b/>
      <i/>
      <sz val="18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0"/>
      <color indexed="8"/>
      <name val="Arial"/>
      <family val="2"/>
    </font>
    <font>
      <sz val="22"/>
      <name val="Times New Roman"/>
      <family val="1"/>
    </font>
    <font>
      <sz val="22"/>
      <name val="Arial"/>
      <family val="2"/>
    </font>
    <font>
      <sz val="20"/>
      <color indexed="8"/>
      <name val="Times New Roman"/>
      <family val="1"/>
    </font>
    <font>
      <sz val="20"/>
      <color indexed="9"/>
      <name val="Times New Roman"/>
      <family val="1"/>
    </font>
    <font>
      <sz val="14"/>
      <name val="Rage Italic"/>
      <family val="4"/>
    </font>
    <font>
      <sz val="10"/>
      <name val="Rage Italic"/>
      <family val="4"/>
    </font>
    <font>
      <sz val="22"/>
      <name val="Rage Italic"/>
      <family val="4"/>
    </font>
    <font>
      <sz val="20"/>
      <name val="Times New Roman"/>
      <family val="1"/>
    </font>
    <font>
      <sz val="2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49" fontId="12" fillId="0" borderId="14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10" fillId="0" borderId="15" xfId="0" applyFont="1" applyFill="1" applyBorder="1" applyAlignment="1">
      <alignment horizontal="right"/>
    </xf>
    <xf numFmtId="0" fontId="10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right"/>
    </xf>
    <xf numFmtId="0" fontId="20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right"/>
    </xf>
    <xf numFmtId="49" fontId="14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right"/>
    </xf>
    <xf numFmtId="0" fontId="11" fillId="0" borderId="16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7" xfId="0" applyFill="1" applyBorder="1" applyAlignment="1">
      <alignment/>
    </xf>
    <xf numFmtId="0" fontId="15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24" fillId="0" borderId="18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49" fontId="15" fillId="0" borderId="19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5" fillId="0" borderId="15" xfId="0" applyFont="1" applyFill="1" applyBorder="1" applyAlignment="1">
      <alignment wrapText="1"/>
    </xf>
    <xf numFmtId="0" fontId="25" fillId="0" borderId="15" xfId="0" applyFont="1" applyFill="1" applyBorder="1" applyAlignment="1">
      <alignment horizont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25" fillId="0" borderId="11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11" fillId="0" borderId="19" xfId="0" applyFont="1" applyFill="1" applyBorder="1" applyAlignment="1">
      <alignment horizontal="right"/>
    </xf>
    <xf numFmtId="49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wrapText="1"/>
    </xf>
    <xf numFmtId="0" fontId="26" fillId="0" borderId="15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 wrapText="1"/>
    </xf>
    <xf numFmtId="2" fontId="20" fillId="0" borderId="0" xfId="0" applyNumberFormat="1" applyFont="1" applyAlignment="1">
      <alignment/>
    </xf>
    <xf numFmtId="2" fontId="31" fillId="0" borderId="0" xfId="0" applyNumberFormat="1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9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4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Alignment="1">
      <alignment/>
    </xf>
    <xf numFmtId="0" fontId="3" fillId="0" borderId="11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right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right"/>
    </xf>
    <xf numFmtId="0" fontId="5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="75" zoomScaleNormal="75" zoomScaleSheetLayoutView="75" zoomScalePageLayoutView="0" workbookViewId="0" topLeftCell="A1">
      <selection activeCell="E54" sqref="A53:E54"/>
    </sheetView>
  </sheetViews>
  <sheetFormatPr defaultColWidth="9.140625" defaultRowHeight="12.75"/>
  <cols>
    <col min="1" max="1" width="18.57421875" style="0" customWidth="1"/>
    <col min="2" max="2" width="64.00390625" style="0" customWidth="1"/>
    <col min="3" max="3" width="65.7109375" style="1" customWidth="1"/>
    <col min="4" max="4" width="16.8515625" style="1" customWidth="1"/>
    <col min="5" max="5" width="50.421875" style="1" customWidth="1"/>
    <col min="6" max="6" width="21.140625" style="1" customWidth="1"/>
    <col min="7" max="7" width="23.28125" style="1" customWidth="1"/>
    <col min="8" max="8" width="9.28125" style="0" customWidth="1"/>
  </cols>
  <sheetData>
    <row r="1" spans="5:7" ht="25.5">
      <c r="E1" s="118" t="s">
        <v>0</v>
      </c>
      <c r="F1" s="118"/>
      <c r="G1" s="118"/>
    </row>
    <row r="2" spans="5:7" ht="25.5">
      <c r="E2" s="118" t="s">
        <v>1</v>
      </c>
      <c r="F2" s="118"/>
      <c r="G2" s="118"/>
    </row>
    <row r="3" spans="5:7" ht="25.5">
      <c r="E3" s="118" t="s">
        <v>2</v>
      </c>
      <c r="F3" s="118"/>
      <c r="G3" s="118"/>
    </row>
    <row r="4" spans="5:7" ht="14.25">
      <c r="E4" s="2"/>
      <c r="F4" s="2"/>
      <c r="G4" s="2"/>
    </row>
    <row r="5" spans="5:7" ht="14.25">
      <c r="E5" s="2"/>
      <c r="F5" s="2"/>
      <c r="G5" s="2"/>
    </row>
    <row r="6" spans="1:7" ht="25.5">
      <c r="A6" s="119" t="s">
        <v>3</v>
      </c>
      <c r="B6" s="119"/>
      <c r="C6" s="119"/>
      <c r="D6" s="119"/>
      <c r="E6" s="119"/>
      <c r="F6" s="119"/>
      <c r="G6" s="119"/>
    </row>
    <row r="7" spans="5:7" ht="9.75" customHeight="1">
      <c r="E7" s="2"/>
      <c r="F7" s="2"/>
      <c r="G7" s="2"/>
    </row>
    <row r="8" ht="15">
      <c r="F8" s="3" t="s">
        <v>4</v>
      </c>
    </row>
    <row r="9" spans="1:7" ht="67.5" customHeight="1">
      <c r="A9" s="4" t="s">
        <v>5</v>
      </c>
      <c r="B9" s="5" t="s">
        <v>6</v>
      </c>
      <c r="C9" s="120" t="s">
        <v>7</v>
      </c>
      <c r="D9" s="120"/>
      <c r="E9" s="121" t="s">
        <v>8</v>
      </c>
      <c r="F9" s="121"/>
      <c r="G9" s="6" t="s">
        <v>9</v>
      </c>
    </row>
    <row r="10" spans="1:7" ht="87.75" customHeight="1">
      <c r="A10" s="116" t="s">
        <v>10</v>
      </c>
      <c r="B10" s="117" t="s">
        <v>11</v>
      </c>
      <c r="C10" s="109" t="s">
        <v>12</v>
      </c>
      <c r="D10" s="109" t="s">
        <v>13</v>
      </c>
      <c r="E10" s="109" t="s">
        <v>12</v>
      </c>
      <c r="F10" s="109" t="s">
        <v>13</v>
      </c>
      <c r="G10" s="109" t="s">
        <v>13</v>
      </c>
    </row>
    <row r="11" spans="1:7" ht="8.25" customHeight="1" hidden="1">
      <c r="A11" s="116"/>
      <c r="B11" s="117"/>
      <c r="C11" s="109"/>
      <c r="D11" s="109"/>
      <c r="E11" s="109"/>
      <c r="F11" s="109"/>
      <c r="G11" s="109"/>
    </row>
    <row r="12" spans="1:7" ht="12.75" hidden="1">
      <c r="A12" s="116"/>
      <c r="B12" s="117"/>
      <c r="C12" s="109"/>
      <c r="D12" s="109"/>
      <c r="E12" s="109"/>
      <c r="F12" s="109"/>
      <c r="G12" s="109"/>
    </row>
    <row r="13" spans="1:7" ht="12.75">
      <c r="A13" s="7">
        <v>1</v>
      </c>
      <c r="B13" s="8">
        <v>2</v>
      </c>
      <c r="C13" s="8">
        <v>3</v>
      </c>
      <c r="D13" s="9">
        <v>4</v>
      </c>
      <c r="E13" s="9">
        <v>5</v>
      </c>
      <c r="F13" s="10">
        <v>6</v>
      </c>
      <c r="G13" s="9">
        <v>7</v>
      </c>
    </row>
    <row r="14" spans="1:7" ht="34.5" customHeight="1">
      <c r="A14" s="11"/>
      <c r="B14" s="12"/>
      <c r="C14" s="13" t="s">
        <v>14</v>
      </c>
      <c r="D14" s="14">
        <f>D15</f>
        <v>69295.45</v>
      </c>
      <c r="E14" s="15"/>
      <c r="F14" s="16"/>
      <c r="G14" s="17">
        <f>G15</f>
        <v>69295.45</v>
      </c>
    </row>
    <row r="15" spans="1:7" ht="33" customHeight="1">
      <c r="A15" s="18" t="s">
        <v>15</v>
      </c>
      <c r="B15" s="19" t="s">
        <v>16</v>
      </c>
      <c r="C15" s="20"/>
      <c r="D15" s="21">
        <f>D16</f>
        <v>69295.45</v>
      </c>
      <c r="E15" s="17"/>
      <c r="F15" s="22"/>
      <c r="G15" s="17">
        <f>D15</f>
        <v>69295.45</v>
      </c>
    </row>
    <row r="16" spans="1:7" ht="35.25" customHeight="1">
      <c r="A16" s="23">
        <v>110103</v>
      </c>
      <c r="B16" s="24" t="s">
        <v>17</v>
      </c>
      <c r="C16" s="25"/>
      <c r="D16" s="26">
        <f>42750+26545.45</f>
        <v>69295.45</v>
      </c>
      <c r="E16" s="27"/>
      <c r="F16" s="28"/>
      <c r="G16" s="27">
        <f>D16</f>
        <v>69295.45</v>
      </c>
    </row>
    <row r="17" spans="1:7" ht="35.25" customHeight="1">
      <c r="A17" s="29"/>
      <c r="B17" s="24"/>
      <c r="C17" s="13" t="s">
        <v>18</v>
      </c>
      <c r="D17" s="21">
        <f>D19</f>
        <v>62000</v>
      </c>
      <c r="E17" s="17"/>
      <c r="F17" s="22"/>
      <c r="G17" s="17">
        <f>D17</f>
        <v>62000</v>
      </c>
    </row>
    <row r="18" spans="1:7" ht="35.25" customHeight="1">
      <c r="A18" s="18" t="s">
        <v>15</v>
      </c>
      <c r="B18" s="19" t="s">
        <v>16</v>
      </c>
      <c r="C18" s="30"/>
      <c r="D18" s="21">
        <f>+D19</f>
        <v>62000</v>
      </c>
      <c r="E18" s="17"/>
      <c r="F18" s="22"/>
      <c r="G18" s="17">
        <f>+G19</f>
        <v>62000</v>
      </c>
    </row>
    <row r="19" spans="1:7" ht="38.25" customHeight="1">
      <c r="A19" s="31">
        <v>130102</v>
      </c>
      <c r="B19" s="24" t="s">
        <v>19</v>
      </c>
      <c r="C19" s="32"/>
      <c r="D19" s="26">
        <f>55000+7000</f>
        <v>62000</v>
      </c>
      <c r="E19" s="27"/>
      <c r="F19" s="28"/>
      <c r="G19" s="27">
        <f>D19</f>
        <v>62000</v>
      </c>
    </row>
    <row r="20" spans="1:7" ht="41.25" customHeight="1">
      <c r="A20" s="33"/>
      <c r="B20" s="24"/>
      <c r="C20" s="13" t="s">
        <v>20</v>
      </c>
      <c r="D20" s="21">
        <f>D21+D23</f>
        <v>252300</v>
      </c>
      <c r="E20" s="17"/>
      <c r="F20" s="22"/>
      <c r="G20" s="17">
        <f>D20</f>
        <v>252300</v>
      </c>
    </row>
    <row r="21" spans="1:7" ht="41.25" customHeight="1">
      <c r="A21" s="18" t="s">
        <v>15</v>
      </c>
      <c r="B21" s="19" t="s">
        <v>16</v>
      </c>
      <c r="C21" s="30"/>
      <c r="D21" s="21">
        <f>D22</f>
        <v>167424</v>
      </c>
      <c r="E21" s="17"/>
      <c r="F21" s="22"/>
      <c r="G21" s="17">
        <f>G22</f>
        <v>167424</v>
      </c>
    </row>
    <row r="22" spans="1:9" ht="34.5" customHeight="1">
      <c r="A22" s="34" t="s">
        <v>21</v>
      </c>
      <c r="B22" s="35" t="s">
        <v>22</v>
      </c>
      <c r="C22" s="32"/>
      <c r="D22" s="36">
        <f>247424-50000-30000</f>
        <v>167424</v>
      </c>
      <c r="E22" s="27"/>
      <c r="F22" s="28"/>
      <c r="G22" s="27">
        <f>D22+F22</f>
        <v>167424</v>
      </c>
      <c r="I22" s="37"/>
    </row>
    <row r="23" spans="1:7" ht="34.5" customHeight="1">
      <c r="A23" s="38" t="s">
        <v>23</v>
      </c>
      <c r="B23" s="39" t="s">
        <v>24</v>
      </c>
      <c r="C23" s="32"/>
      <c r="D23" s="26">
        <f>D24+D25</f>
        <v>84876</v>
      </c>
      <c r="E23" s="27"/>
      <c r="F23" s="28"/>
      <c r="G23" s="27">
        <f>D23+F23</f>
        <v>84876</v>
      </c>
    </row>
    <row r="24" spans="1:7" ht="34.5" customHeight="1">
      <c r="A24" s="34" t="s">
        <v>21</v>
      </c>
      <c r="B24" s="35" t="s">
        <v>22</v>
      </c>
      <c r="C24" s="32"/>
      <c r="D24" s="26">
        <v>34876</v>
      </c>
      <c r="E24" s="27"/>
      <c r="F24" s="28"/>
      <c r="G24" s="27">
        <f>D24</f>
        <v>34876</v>
      </c>
    </row>
    <row r="25" spans="1:7" ht="34.5" customHeight="1">
      <c r="A25" s="34" t="s">
        <v>25</v>
      </c>
      <c r="B25" s="35" t="s">
        <v>26</v>
      </c>
      <c r="C25" s="32"/>
      <c r="D25" s="26">
        <v>50000</v>
      </c>
      <c r="E25" s="27"/>
      <c r="F25" s="28"/>
      <c r="G25" s="27">
        <f>D25</f>
        <v>50000</v>
      </c>
    </row>
    <row r="26" spans="1:7" ht="45.75" customHeight="1">
      <c r="A26" s="40"/>
      <c r="B26" s="24"/>
      <c r="C26" s="13" t="s">
        <v>27</v>
      </c>
      <c r="D26" s="21">
        <f>D27</f>
        <v>44595</v>
      </c>
      <c r="E26" s="17"/>
      <c r="F26" s="22"/>
      <c r="G26" s="17">
        <f>D26+F26</f>
        <v>44595</v>
      </c>
    </row>
    <row r="27" spans="1:7" ht="42.75" customHeight="1">
      <c r="A27" s="41" t="s">
        <v>15</v>
      </c>
      <c r="B27" s="19" t="s">
        <v>16</v>
      </c>
      <c r="C27" s="30"/>
      <c r="D27" s="21">
        <f>D28+D29+D32+D33</f>
        <v>44595</v>
      </c>
      <c r="E27" s="42"/>
      <c r="F27" s="21"/>
      <c r="G27" s="17">
        <f>D27+F27</f>
        <v>44595</v>
      </c>
    </row>
    <row r="28" spans="1:7" ht="37.5" customHeight="1">
      <c r="A28" s="43" t="s">
        <v>28</v>
      </c>
      <c r="B28" s="24" t="s">
        <v>29</v>
      </c>
      <c r="C28" s="20"/>
      <c r="D28" s="26">
        <f>11000+9745</f>
        <v>20745</v>
      </c>
      <c r="E28" s="27"/>
      <c r="F28" s="28"/>
      <c r="G28" s="27">
        <f>D28</f>
        <v>20745</v>
      </c>
    </row>
    <row r="29" spans="1:7" ht="48" customHeight="1">
      <c r="A29" s="43" t="s">
        <v>30</v>
      </c>
      <c r="B29" s="24" t="s">
        <v>31</v>
      </c>
      <c r="C29" s="44"/>
      <c r="D29" s="45">
        <f>8800+3800+4650</f>
        <v>17250</v>
      </c>
      <c r="E29" s="28"/>
      <c r="F29" s="27"/>
      <c r="G29" s="46">
        <f>D29</f>
        <v>17250</v>
      </c>
    </row>
    <row r="30" spans="1:7" ht="48" customHeight="1">
      <c r="A30" s="47"/>
      <c r="B30" s="47"/>
      <c r="C30" s="48" t="s">
        <v>32</v>
      </c>
      <c r="D30" s="49"/>
      <c r="E30" s="110" t="s">
        <v>33</v>
      </c>
      <c r="F30" s="110"/>
      <c r="G30" s="110"/>
    </row>
    <row r="31" spans="1:7" ht="18" customHeight="1">
      <c r="A31" s="50">
        <v>1</v>
      </c>
      <c r="B31" s="51">
        <v>2</v>
      </c>
      <c r="C31" s="51">
        <v>3</v>
      </c>
      <c r="D31" s="52">
        <v>4</v>
      </c>
      <c r="E31" s="52">
        <v>5</v>
      </c>
      <c r="F31" s="53">
        <v>6</v>
      </c>
      <c r="G31" s="52">
        <v>7</v>
      </c>
    </row>
    <row r="32" spans="1:7" ht="51.75" customHeight="1">
      <c r="A32" s="43" t="s">
        <v>34</v>
      </c>
      <c r="B32" s="54" t="s">
        <v>35</v>
      </c>
      <c r="C32" s="44"/>
      <c r="D32" s="45">
        <v>3300</v>
      </c>
      <c r="E32" s="55"/>
      <c r="F32" s="27"/>
      <c r="G32" s="27">
        <f>D32</f>
        <v>3300</v>
      </c>
    </row>
    <row r="33" spans="1:7" ht="40.5" customHeight="1">
      <c r="A33" s="43" t="s">
        <v>36</v>
      </c>
      <c r="B33" s="24" t="s">
        <v>37</v>
      </c>
      <c r="C33" s="44"/>
      <c r="D33" s="45">
        <v>3300</v>
      </c>
      <c r="E33" s="55"/>
      <c r="F33" s="27"/>
      <c r="G33" s="27">
        <f>D33</f>
        <v>3300</v>
      </c>
    </row>
    <row r="34" spans="1:7" ht="45.75" customHeight="1">
      <c r="A34" s="56"/>
      <c r="B34" s="57"/>
      <c r="C34" s="58"/>
      <c r="D34" s="59"/>
      <c r="E34" s="60" t="s">
        <v>38</v>
      </c>
      <c r="F34" s="61">
        <f>F35+F37+F41+F44+F46</f>
        <v>1193675.41</v>
      </c>
      <c r="G34" s="61">
        <f>F34</f>
        <v>1193675.41</v>
      </c>
    </row>
    <row r="35" spans="1:7" ht="34.5" customHeight="1">
      <c r="A35" s="62" t="s">
        <v>15</v>
      </c>
      <c r="B35" s="19" t="s">
        <v>16</v>
      </c>
      <c r="C35" s="20"/>
      <c r="D35" s="27"/>
      <c r="E35" s="63"/>
      <c r="F35" s="17">
        <f>G35</f>
        <v>232500</v>
      </c>
      <c r="G35" s="17">
        <f>G36</f>
        <v>232500</v>
      </c>
    </row>
    <row r="36" spans="1:7" ht="26.25" customHeight="1">
      <c r="A36" s="64" t="s">
        <v>39</v>
      </c>
      <c r="B36" s="65" t="s">
        <v>40</v>
      </c>
      <c r="C36" s="66"/>
      <c r="D36" s="67"/>
      <c r="E36" s="68"/>
      <c r="F36" s="67">
        <f>G36</f>
        <v>232500</v>
      </c>
      <c r="G36" s="67">
        <f>200000+10500+22000</f>
        <v>232500</v>
      </c>
    </row>
    <row r="37" spans="1:7" ht="46.5" customHeight="1">
      <c r="A37" s="38" t="s">
        <v>23</v>
      </c>
      <c r="B37" s="39" t="s">
        <v>24</v>
      </c>
      <c r="C37" s="69"/>
      <c r="D37" s="27"/>
      <c r="E37" s="70"/>
      <c r="F37" s="17">
        <f>F38+F39+F40</f>
        <v>916945.82</v>
      </c>
      <c r="G37" s="17">
        <f aca="true" t="shared" si="0" ref="G37:G42">F37</f>
        <v>916945.82</v>
      </c>
    </row>
    <row r="38" spans="1:7" ht="217.5" customHeight="1">
      <c r="A38" s="71" t="s">
        <v>41</v>
      </c>
      <c r="B38" s="72" t="s">
        <v>42</v>
      </c>
      <c r="C38" s="73"/>
      <c r="D38" s="27"/>
      <c r="E38" s="74"/>
      <c r="F38" s="42">
        <f>200000-13863.77</f>
        <v>186136.23</v>
      </c>
      <c r="G38" s="17">
        <f t="shared" si="0"/>
        <v>186136.23</v>
      </c>
    </row>
    <row r="39" spans="1:7" ht="40.5" customHeight="1">
      <c r="A39" s="54" t="s">
        <v>43</v>
      </c>
      <c r="B39" s="75" t="s">
        <v>44</v>
      </c>
      <c r="C39" s="76"/>
      <c r="D39" s="67"/>
      <c r="E39" s="68"/>
      <c r="F39" s="77">
        <f>252800+37689.61</f>
        <v>290489.61</v>
      </c>
      <c r="G39" s="77">
        <f t="shared" si="0"/>
        <v>290489.61</v>
      </c>
    </row>
    <row r="40" spans="1:7" ht="45" customHeight="1">
      <c r="A40" s="78" t="s">
        <v>45</v>
      </c>
      <c r="B40" s="79" t="s">
        <v>46</v>
      </c>
      <c r="C40" s="80"/>
      <c r="D40" s="27"/>
      <c r="E40" s="81"/>
      <c r="F40" s="45">
        <f>50000+240319.98+150000</f>
        <v>440319.98</v>
      </c>
      <c r="G40" s="45">
        <f t="shared" si="0"/>
        <v>440319.98</v>
      </c>
    </row>
    <row r="41" spans="1:7" ht="45" customHeight="1" hidden="1">
      <c r="A41" s="82">
        <v>20</v>
      </c>
      <c r="B41" s="83" t="s">
        <v>47</v>
      </c>
      <c r="C41" s="80"/>
      <c r="D41" s="27"/>
      <c r="E41" s="81"/>
      <c r="F41" s="45"/>
      <c r="G41" s="77">
        <f t="shared" si="0"/>
        <v>0</v>
      </c>
    </row>
    <row r="42" spans="1:7" ht="45" customHeight="1" hidden="1">
      <c r="A42" s="111">
        <v>90700</v>
      </c>
      <c r="B42" s="112" t="s">
        <v>48</v>
      </c>
      <c r="C42" s="113"/>
      <c r="D42" s="114"/>
      <c r="E42" s="113"/>
      <c r="F42" s="115"/>
      <c r="G42" s="115">
        <f t="shared" si="0"/>
        <v>0</v>
      </c>
    </row>
    <row r="43" spans="1:7" ht="11.25" customHeight="1" hidden="1">
      <c r="A43" s="111"/>
      <c r="B43" s="112"/>
      <c r="C43" s="113"/>
      <c r="D43" s="114"/>
      <c r="E43" s="113"/>
      <c r="F43" s="115"/>
      <c r="G43" s="115"/>
    </row>
    <row r="44" spans="1:7" ht="37.5" customHeight="1">
      <c r="A44" s="38" t="s">
        <v>49</v>
      </c>
      <c r="B44" s="39" t="s">
        <v>50</v>
      </c>
      <c r="C44" s="84"/>
      <c r="D44" s="17"/>
      <c r="E44" s="85"/>
      <c r="F44" s="42">
        <f>F45</f>
        <v>10229.59</v>
      </c>
      <c r="G44" s="86">
        <f>F44</f>
        <v>10229.59</v>
      </c>
    </row>
    <row r="45" spans="1:7" ht="37.5" customHeight="1">
      <c r="A45" s="54">
        <v>130107</v>
      </c>
      <c r="B45" s="75" t="s">
        <v>51</v>
      </c>
      <c r="C45" s="76"/>
      <c r="D45" s="27"/>
      <c r="E45" s="63"/>
      <c r="F45" s="45">
        <v>10229.59</v>
      </c>
      <c r="G45" s="45">
        <f>F45</f>
        <v>10229.59</v>
      </c>
    </row>
    <row r="46" spans="1:7" ht="46.5" customHeight="1">
      <c r="A46" s="38" t="s">
        <v>52</v>
      </c>
      <c r="B46" s="39" t="s">
        <v>53</v>
      </c>
      <c r="C46" s="76"/>
      <c r="D46" s="27"/>
      <c r="E46" s="63"/>
      <c r="F46" s="42">
        <f>F47</f>
        <v>34000</v>
      </c>
      <c r="G46" s="42">
        <f>F46</f>
        <v>34000</v>
      </c>
    </row>
    <row r="47" spans="1:7" ht="36.75" customHeight="1">
      <c r="A47" s="54" t="s">
        <v>54</v>
      </c>
      <c r="B47" s="75" t="s">
        <v>48</v>
      </c>
      <c r="C47" s="76"/>
      <c r="D47" s="27"/>
      <c r="E47" s="63"/>
      <c r="F47" s="45">
        <v>34000</v>
      </c>
      <c r="G47" s="45">
        <f>F47</f>
        <v>34000</v>
      </c>
    </row>
    <row r="48" spans="1:7" ht="24.75" customHeight="1">
      <c r="A48" s="107" t="s">
        <v>55</v>
      </c>
      <c r="B48" s="107"/>
      <c r="C48" s="55"/>
      <c r="D48" s="17">
        <f>D15+D17+D20+D26</f>
        <v>428190.45</v>
      </c>
      <c r="E48" s="81"/>
      <c r="F48" s="87">
        <f>F34</f>
        <v>1193675.41</v>
      </c>
      <c r="G48" s="87">
        <f>D48+F48</f>
        <v>1621865.8599999999</v>
      </c>
    </row>
    <row r="49" spans="5:7" ht="25.5" customHeight="1">
      <c r="E49" s="88"/>
      <c r="F49" s="89">
        <f>F48-2496280.16</f>
        <v>-1302604.7500000002</v>
      </c>
      <c r="G49" s="90"/>
    </row>
    <row r="50" spans="1:9" ht="28.5">
      <c r="A50" s="91" t="s">
        <v>56</v>
      </c>
      <c r="B50" s="92"/>
      <c r="C50" s="92"/>
      <c r="D50" s="92"/>
      <c r="E50" s="92"/>
      <c r="F50" s="93"/>
      <c r="G50" s="94"/>
      <c r="H50" s="95"/>
      <c r="I50" s="96"/>
    </row>
    <row r="51" spans="1:9" s="1" customFormat="1" ht="24.75" customHeight="1">
      <c r="A51" s="91" t="s">
        <v>57</v>
      </c>
      <c r="B51" s="92"/>
      <c r="C51" s="91"/>
      <c r="D51" s="97"/>
      <c r="E51" s="98" t="s">
        <v>58</v>
      </c>
      <c r="F51" s="99"/>
      <c r="G51" s="99"/>
      <c r="H51" s="95"/>
      <c r="I51" s="96"/>
    </row>
    <row r="52" spans="1:9" s="1" customFormat="1" ht="15.75" customHeight="1">
      <c r="A52" s="91"/>
      <c r="B52" s="100"/>
      <c r="C52" s="100"/>
      <c r="D52" s="101"/>
      <c r="F52" s="99"/>
      <c r="G52" s="99"/>
      <c r="H52" s="95"/>
      <c r="I52" s="96"/>
    </row>
    <row r="53" spans="1:7" s="105" customFormat="1" ht="27.75">
      <c r="A53" s="108"/>
      <c r="B53" s="108"/>
      <c r="C53" s="108"/>
      <c r="D53" s="102"/>
      <c r="E53" s="103"/>
      <c r="F53" s="104"/>
      <c r="G53" s="104"/>
    </row>
    <row r="54" spans="1:7" s="105" customFormat="1" ht="27.75">
      <c r="A54" s="102"/>
      <c r="B54" s="102"/>
      <c r="C54" s="102"/>
      <c r="D54" s="106"/>
      <c r="E54" s="102"/>
      <c r="F54" s="104"/>
      <c r="G54" s="104"/>
    </row>
    <row r="55" s="1" customFormat="1" ht="12.75"/>
    <row r="56" s="1" customFormat="1" ht="12.75"/>
  </sheetData>
  <sheetProtection selectLockedCells="1" selectUnlockedCells="1"/>
  <mergeCells count="23">
    <mergeCell ref="E1:G1"/>
    <mergeCell ref="E2:G2"/>
    <mergeCell ref="E3:G3"/>
    <mergeCell ref="A6:G6"/>
    <mergeCell ref="C9:D9"/>
    <mergeCell ref="E9:F9"/>
    <mergeCell ref="G42:G43"/>
    <mergeCell ref="A10:A12"/>
    <mergeCell ref="B10:B12"/>
    <mergeCell ref="C10:C12"/>
    <mergeCell ref="D10:D12"/>
    <mergeCell ref="E10:E12"/>
    <mergeCell ref="F10:F12"/>
    <mergeCell ref="A48:B48"/>
    <mergeCell ref="A53:C53"/>
    <mergeCell ref="G10:G12"/>
    <mergeCell ref="E30:G30"/>
    <mergeCell ref="A42:A43"/>
    <mergeCell ref="B42:B43"/>
    <mergeCell ref="C42:C43"/>
    <mergeCell ref="D42:D43"/>
    <mergeCell ref="E42:E43"/>
    <mergeCell ref="F42:F43"/>
  </mergeCells>
  <printOptions/>
  <pageMargins left="1.18125" right="0.7875" top="1.18125" bottom="0.39375" header="0.5118055555555555" footer="0.5118055555555555"/>
  <pageSetup horizontalDpi="300" verticalDpi="300" orientation="landscape" paperSize="9" scale="50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Веселов Константин</cp:lastModifiedBy>
  <dcterms:modified xsi:type="dcterms:W3CDTF">2014-01-08T09:19:09Z</dcterms:modified>
  <cp:category/>
  <cp:version/>
  <cp:contentType/>
  <cp:contentStatus/>
</cp:coreProperties>
</file>