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 (зі змін. по нов.кла)" sheetId="1" r:id="rId1"/>
  </sheets>
  <definedNames>
    <definedName name="_xlnm.Print_Area" localSheetId="0">'додаток 1 (зі змін. по нов.кла)'!$A$1:$F$64</definedName>
  </definedNames>
  <calcPr fullCalcOnLoad="1"/>
</workbook>
</file>

<file path=xl/comments1.xml><?xml version="1.0" encoding="utf-8"?>
<comments xmlns="http://schemas.openxmlformats.org/spreadsheetml/2006/main">
  <authors>
    <author>Владимир</author>
  </authors>
  <commentList>
    <comment ref="B15" authorId="0">
      <text>
        <r>
          <rPr>
            <b/>
            <sz val="8"/>
            <rFont val="Tahoma"/>
            <family val="0"/>
          </rPr>
          <t>Роман:</t>
        </r>
        <r>
          <rPr>
            <sz val="8"/>
            <rFont val="Tahoma"/>
            <family val="0"/>
          </rPr>
          <t xml:space="preserve">
40 % в район
</t>
        </r>
      </text>
    </comment>
  </commentList>
</comments>
</file>

<file path=xl/sharedStrings.xml><?xml version="1.0" encoding="utf-8"?>
<sst xmlns="http://schemas.openxmlformats.org/spreadsheetml/2006/main" count="64" uniqueCount="63">
  <si>
    <t>Код</t>
  </si>
  <si>
    <t>РАЗОМ</t>
  </si>
  <si>
    <t>ПОДАТКОВI НАДХОДЖЕННЯ</t>
  </si>
  <si>
    <t xml:space="preserve"> НЕПОДАТКОВI  НАДХОДЖЕННЯ</t>
  </si>
  <si>
    <t>Адміністративні штрафи та інші санкції</t>
  </si>
  <si>
    <t>Плата за оренду майна бюджетних установ</t>
  </si>
  <si>
    <t>РАЗОМ ДОХОДIВ</t>
  </si>
  <si>
    <t>Плата за землю</t>
  </si>
  <si>
    <t>Загальний фонд</t>
  </si>
  <si>
    <t>Разом</t>
  </si>
  <si>
    <t>Інші надходження</t>
  </si>
  <si>
    <t>Власні надходження бюджетних установ</t>
  </si>
  <si>
    <t>Від органів державного управління</t>
  </si>
  <si>
    <t>Дотації</t>
  </si>
  <si>
    <t>Субвенції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</si>
  <si>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</si>
  <si>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</si>
  <si>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</si>
  <si>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</si>
  <si>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</si>
  <si>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</si>
  <si>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Спецiальний фонд</t>
  </si>
  <si>
    <t>у т.ч. бюджет розвитку</t>
  </si>
  <si>
    <t>6=(гр.3+ грн.4)</t>
  </si>
  <si>
    <t>Інші субвенції</t>
  </si>
  <si>
    <t>ДОХОДИ ВІД ОПЕРАЦІЙ З КАПІТАЛОМ</t>
  </si>
  <si>
    <t>Надходження від продажу основного капіталу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</si>
  <si>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</si>
  <si>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</si>
  <si>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</si>
  <si>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</si>
  <si>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</si>
  <si>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</si>
  <si>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</si>
  <si>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</si>
  <si>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</si>
  <si>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</si>
  <si>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</si>
  <si>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</si>
  <si>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</si>
  <si>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</si>
  <si>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Надходження від плати за послуги, що надаються бюджетними установами згідно із законодавством</t>
  </si>
  <si>
    <t>Кошти від реалізації безхазяйного майна, знахідок, спадкового майна, майна,одержаного територіальною громадою в порядку спадкування чи дарування,а також валютні цінності і грошові кошти, власники яких невідомі</t>
  </si>
  <si>
    <t>Кошти від реалізації скарбів, майна,одержаного державою або територіальною громадою в порядку спадкування чи дарування,безхазяйного майна, знахідок,а також валютних цінностей і грошових коштів, власники яких невідомі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</si>
  <si>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</si>
  <si>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Доходи від власності та підприємницької діяльності</t>
  </si>
  <si>
    <t xml:space="preserve"> ОФIЦIЙНI ТРАНСФЕРТИ</t>
  </si>
  <si>
    <t>ВСЬОГО ДОХОДIВ</t>
  </si>
  <si>
    <t>Збори та плата за спеціальне використання природних ресурсів</t>
  </si>
  <si>
    <t>Ю. Красножон</t>
  </si>
  <si>
    <t>Найменування  доходiв згiдно із бюджетною класифікацією</t>
  </si>
  <si>
    <t>Доходи районного у місті бюджету на 2012 рік по Саксаганському району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</si>
  <si>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</si>
  <si>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згідно з їх основною діяльністю</t>
  </si>
  <si>
    <t xml:space="preserve">Плата за послуги, що надаються бюджетними установами </t>
  </si>
  <si>
    <t xml:space="preserve">Згідно з оригіналом: </t>
  </si>
  <si>
    <t>грн.</t>
  </si>
  <si>
    <t xml:space="preserve">завідуючий загальним відділом </t>
  </si>
  <si>
    <t>А. Іванов</t>
  </si>
  <si>
    <t>Заступник голови районної у місті ради</t>
  </si>
  <si>
    <t>Додаток 1</t>
  </si>
  <si>
    <t>до рiшення районної у місті ради</t>
  </si>
  <si>
    <t>від 28 грудня  2012 року № 186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</si>
</sst>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&quot;р.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2"/>
    </font>
    <font>
      <sz val="11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i/>
      <sz val="16"/>
      <name val="Arial"/>
      <family val="0"/>
    </font>
    <font>
      <sz val="17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Arial"/>
      <family val="2"/>
    </font>
    <font>
      <sz val="16"/>
      <color indexed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22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vertical="top"/>
    </xf>
    <xf numFmtId="2" fontId="11" fillId="0" borderId="11" xfId="0" applyNumberFormat="1" applyFont="1" applyFill="1" applyBorder="1" applyAlignment="1">
      <alignment vertical="top"/>
    </xf>
    <xf numFmtId="2" fontId="11" fillId="0" borderId="10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/>
    </xf>
    <xf numFmtId="188" fontId="13" fillId="0" borderId="13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vertical="top"/>
    </xf>
    <xf numFmtId="2" fontId="13" fillId="0" borderId="11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/>
    </xf>
    <xf numFmtId="0" fontId="12" fillId="0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2" fontId="11" fillId="0" borderId="17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12" fillId="0" borderId="18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 vertical="top"/>
    </xf>
    <xf numFmtId="2" fontId="12" fillId="0" borderId="19" xfId="0" applyNumberFormat="1" applyFont="1" applyFill="1" applyBorder="1" applyAlignment="1">
      <alignment vertical="top"/>
    </xf>
    <xf numFmtId="0" fontId="13" fillId="0" borderId="18" xfId="0" applyFont="1" applyFill="1" applyBorder="1" applyAlignment="1">
      <alignment vertical="top" wrapText="1"/>
    </xf>
    <xf numFmtId="2" fontId="13" fillId="0" borderId="14" xfId="0" applyNumberFormat="1" applyFont="1" applyFill="1" applyBorder="1" applyAlignment="1">
      <alignment vertical="top"/>
    </xf>
    <xf numFmtId="2" fontId="13" fillId="0" borderId="18" xfId="0" applyNumberFormat="1" applyFont="1" applyFill="1" applyBorder="1" applyAlignment="1">
      <alignment vertical="top"/>
    </xf>
    <xf numFmtId="0" fontId="11" fillId="0" borderId="20" xfId="0" applyFont="1" applyFill="1" applyBorder="1" applyAlignment="1">
      <alignment vertical="top"/>
    </xf>
    <xf numFmtId="0" fontId="11" fillId="0" borderId="21" xfId="0" applyFont="1" applyFill="1" applyBorder="1" applyAlignment="1">
      <alignment vertical="top"/>
    </xf>
    <xf numFmtId="2" fontId="11" fillId="0" borderId="21" xfId="0" applyNumberFormat="1" applyFont="1" applyFill="1" applyBorder="1" applyAlignment="1">
      <alignment vertical="top"/>
    </xf>
    <xf numFmtId="0" fontId="11" fillId="0" borderId="22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2" fontId="13" fillId="0" borderId="16" xfId="0" applyNumberFormat="1" applyFont="1" applyFill="1" applyBorder="1" applyAlignment="1">
      <alignment vertical="top"/>
    </xf>
    <xf numFmtId="0" fontId="13" fillId="0" borderId="12" xfId="0" applyNumberFormat="1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vertical="top"/>
    </xf>
    <xf numFmtId="2" fontId="11" fillId="0" borderId="19" xfId="0" applyNumberFormat="1" applyFont="1" applyFill="1" applyBorder="1" applyAlignment="1">
      <alignment vertical="top"/>
    </xf>
    <xf numFmtId="2" fontId="11" fillId="0" borderId="12" xfId="0" applyNumberFormat="1" applyFont="1" applyFill="1" applyBorder="1" applyAlignment="1">
      <alignment vertical="top"/>
    </xf>
    <xf numFmtId="2" fontId="11" fillId="0" borderId="27" xfId="0" applyNumberFormat="1" applyFont="1" applyFill="1" applyBorder="1" applyAlignment="1">
      <alignment vertical="top"/>
    </xf>
    <xf numFmtId="2" fontId="12" fillId="0" borderId="27" xfId="0" applyNumberFormat="1" applyFont="1" applyFill="1" applyBorder="1" applyAlignment="1">
      <alignment vertical="top"/>
    </xf>
    <xf numFmtId="2" fontId="13" fillId="0" borderId="12" xfId="0" applyNumberFormat="1" applyFont="1" applyFill="1" applyBorder="1" applyAlignment="1">
      <alignment vertical="center"/>
    </xf>
    <xf numFmtId="2" fontId="13" fillId="0" borderId="12" xfId="0" applyNumberFormat="1" applyFont="1" applyFill="1" applyBorder="1" applyAlignment="1">
      <alignment vertical="top"/>
    </xf>
    <xf numFmtId="2" fontId="13" fillId="0" borderId="27" xfId="0" applyNumberFormat="1" applyFont="1" applyFill="1" applyBorder="1" applyAlignment="1">
      <alignment vertical="top"/>
    </xf>
    <xf numFmtId="0" fontId="13" fillId="0" borderId="28" xfId="0" applyFont="1" applyFill="1" applyBorder="1" applyAlignment="1">
      <alignment vertical="top"/>
    </xf>
    <xf numFmtId="2" fontId="13" fillId="0" borderId="14" xfId="0" applyNumberFormat="1" applyFont="1" applyFill="1" applyBorder="1" applyAlignment="1">
      <alignment vertical="center"/>
    </xf>
    <xf numFmtId="2" fontId="13" fillId="0" borderId="29" xfId="0" applyNumberFormat="1" applyFont="1" applyFill="1" applyBorder="1" applyAlignment="1">
      <alignment vertical="top"/>
    </xf>
    <xf numFmtId="0" fontId="11" fillId="0" borderId="30" xfId="0" applyFont="1" applyFill="1" applyBorder="1" applyAlignment="1">
      <alignment vertical="top"/>
    </xf>
    <xf numFmtId="0" fontId="11" fillId="0" borderId="24" xfId="0" applyFont="1" applyFill="1" applyBorder="1" applyAlignment="1">
      <alignment vertical="top"/>
    </xf>
    <xf numFmtId="2" fontId="11" fillId="0" borderId="31" xfId="0" applyNumberFormat="1" applyFont="1" applyFill="1" applyBorder="1" applyAlignment="1">
      <alignment vertical="top"/>
    </xf>
    <xf numFmtId="2" fontId="11" fillId="0" borderId="24" xfId="0" applyNumberFormat="1" applyFont="1" applyFill="1" applyBorder="1" applyAlignment="1">
      <alignment vertical="top"/>
    </xf>
    <xf numFmtId="0" fontId="11" fillId="0" borderId="32" xfId="0" applyFont="1" applyFill="1" applyBorder="1" applyAlignment="1">
      <alignment vertical="top"/>
    </xf>
    <xf numFmtId="0" fontId="12" fillId="0" borderId="33" xfId="0" applyFont="1" applyFill="1" applyBorder="1" applyAlignment="1">
      <alignment vertical="top"/>
    </xf>
    <xf numFmtId="2" fontId="12" fillId="0" borderId="0" xfId="0" applyNumberFormat="1" applyFont="1" applyFill="1" applyBorder="1" applyAlignment="1">
      <alignment vertical="top"/>
    </xf>
    <xf numFmtId="2" fontId="12" fillId="0" borderId="15" xfId="0" applyNumberFormat="1" applyFont="1" applyFill="1" applyBorder="1" applyAlignment="1">
      <alignment vertical="top"/>
    </xf>
    <xf numFmtId="0" fontId="13" fillId="0" borderId="34" xfId="0" applyFont="1" applyFill="1" applyBorder="1" applyAlignment="1">
      <alignment vertical="top"/>
    </xf>
    <xf numFmtId="2" fontId="13" fillId="0" borderId="35" xfId="0" applyNumberFormat="1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2" fontId="11" fillId="0" borderId="35" xfId="0" applyNumberFormat="1" applyFont="1" applyFill="1" applyBorder="1" applyAlignment="1">
      <alignment vertical="top"/>
    </xf>
    <xf numFmtId="2" fontId="11" fillId="0" borderId="16" xfId="0" applyNumberFormat="1" applyFont="1" applyFill="1" applyBorder="1" applyAlignment="1">
      <alignment vertical="top"/>
    </xf>
    <xf numFmtId="0" fontId="12" fillId="0" borderId="34" xfId="0" applyFont="1" applyFill="1" applyBorder="1" applyAlignment="1">
      <alignment vertical="top"/>
    </xf>
    <xf numFmtId="2" fontId="12" fillId="0" borderId="35" xfId="0" applyNumberFormat="1" applyFont="1" applyFill="1" applyBorder="1" applyAlignment="1">
      <alignment vertical="top"/>
    </xf>
    <xf numFmtId="2" fontId="12" fillId="0" borderId="16" xfId="0" applyNumberFormat="1" applyFont="1" applyFill="1" applyBorder="1" applyAlignment="1">
      <alignment vertical="top"/>
    </xf>
    <xf numFmtId="0" fontId="13" fillId="0" borderId="22" xfId="0" applyFont="1" applyFill="1" applyBorder="1" applyAlignment="1">
      <alignment vertical="top"/>
    </xf>
    <xf numFmtId="2" fontId="13" fillId="0" borderId="0" xfId="0" applyNumberFormat="1" applyFont="1" applyFill="1" applyBorder="1" applyAlignment="1">
      <alignment vertical="top"/>
    </xf>
    <xf numFmtId="0" fontId="11" fillId="0" borderId="17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12" fillId="0" borderId="30" xfId="0" applyFont="1" applyFill="1" applyBorder="1" applyAlignment="1">
      <alignment vertical="top"/>
    </xf>
    <xf numFmtId="2" fontId="11" fillId="0" borderId="36" xfId="0" applyNumberFormat="1" applyFont="1" applyFill="1" applyBorder="1" applyAlignment="1">
      <alignment vertical="top"/>
    </xf>
    <xf numFmtId="0" fontId="11" fillId="0" borderId="24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194" fontId="13" fillId="0" borderId="16" xfId="0" applyNumberFormat="1" applyFont="1" applyFill="1" applyBorder="1" applyAlignment="1">
      <alignment vertical="top" wrapText="1"/>
    </xf>
    <xf numFmtId="0" fontId="13" fillId="0" borderId="33" xfId="0" applyFont="1" applyFill="1" applyBorder="1" applyAlignment="1">
      <alignment vertical="top"/>
    </xf>
    <xf numFmtId="2" fontId="13" fillId="0" borderId="37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0" fillId="0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top"/>
    </xf>
    <xf numFmtId="2" fontId="13" fillId="0" borderId="23" xfId="0" applyNumberFormat="1" applyFont="1" applyFill="1" applyBorder="1" applyAlignment="1">
      <alignment vertical="top"/>
    </xf>
    <xf numFmtId="2" fontId="13" fillId="0" borderId="39" xfId="0" applyNumberFormat="1" applyFont="1" applyFill="1" applyBorder="1" applyAlignment="1">
      <alignment vertical="top"/>
    </xf>
    <xf numFmtId="0" fontId="16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2" fontId="13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3" fillId="0" borderId="12" xfId="0" applyNumberFormat="1" applyFont="1" applyFill="1" applyBorder="1" applyAlignment="1">
      <alignment vertical="top"/>
    </xf>
    <xf numFmtId="2" fontId="13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right" vertical="top"/>
    </xf>
    <xf numFmtId="2" fontId="13" fillId="0" borderId="10" xfId="0" applyNumberFormat="1" applyFont="1" applyFill="1" applyBorder="1" applyAlignment="1">
      <alignment horizontal="right" vertical="top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T71"/>
  <sheetViews>
    <sheetView tabSelected="1" zoomScale="50" zoomScaleNormal="50" zoomScalePageLayoutView="0" workbookViewId="0" topLeftCell="A1">
      <selection activeCell="D4" sqref="D4"/>
    </sheetView>
  </sheetViews>
  <sheetFormatPr defaultColWidth="9.140625" defaultRowHeight="12.75"/>
  <cols>
    <col min="1" max="1" width="16.421875" style="43" customWidth="1"/>
    <col min="2" max="2" width="95.8515625" style="43" customWidth="1"/>
    <col min="3" max="3" width="21.28125" style="43" customWidth="1"/>
    <col min="4" max="4" width="17.8515625" style="43" customWidth="1"/>
    <col min="5" max="5" width="18.140625" style="43" customWidth="1"/>
    <col min="6" max="6" width="32.7109375" style="43" customWidth="1"/>
    <col min="7" max="72" width="9.140625" style="104" customWidth="1"/>
  </cols>
  <sheetData>
    <row r="1" spans="4:6" ht="21.75">
      <c r="D1" s="135" t="s">
        <v>60</v>
      </c>
      <c r="E1" s="135"/>
      <c r="F1" s="135"/>
    </row>
    <row r="2" spans="3:6" ht="21.75">
      <c r="C2" s="91"/>
      <c r="D2" s="135" t="s">
        <v>61</v>
      </c>
      <c r="E2" s="135"/>
      <c r="F2" s="135"/>
    </row>
    <row r="3" spans="4:6" ht="21" customHeight="1">
      <c r="D3" s="135" t="s">
        <v>62</v>
      </c>
      <c r="E3" s="135"/>
      <c r="F3" s="135"/>
    </row>
    <row r="4" spans="4:6" ht="21" customHeight="1">
      <c r="D4" s="94"/>
      <c r="E4" s="94"/>
      <c r="F4" s="94"/>
    </row>
    <row r="5" spans="4:6" ht="21.75">
      <c r="D5" s="135"/>
      <c r="E5" s="135"/>
      <c r="F5" s="135"/>
    </row>
    <row r="6" spans="1:10" ht="31.5" customHeight="1">
      <c r="A6" s="136"/>
      <c r="B6" s="136"/>
      <c r="C6" s="136"/>
      <c r="D6" s="136"/>
      <c r="E6" s="136"/>
      <c r="F6" s="136"/>
      <c r="G6" s="106"/>
      <c r="H6" s="106"/>
      <c r="I6" s="106"/>
      <c r="J6" s="106"/>
    </row>
    <row r="7" spans="1:6" ht="26.25">
      <c r="A7" s="137" t="s">
        <v>51</v>
      </c>
      <c r="B7" s="137"/>
      <c r="C7" s="137"/>
      <c r="D7" s="137"/>
      <c r="E7" s="137"/>
      <c r="F7" s="137"/>
    </row>
    <row r="8" ht="33.75" customHeight="1" thickBot="1">
      <c r="F8" s="8" t="s">
        <v>56</v>
      </c>
    </row>
    <row r="9" spans="1:6" ht="22.5" customHeight="1">
      <c r="A9" s="119" t="s">
        <v>0</v>
      </c>
      <c r="B9" s="119" t="s">
        <v>50</v>
      </c>
      <c r="C9" s="122" t="s">
        <v>8</v>
      </c>
      <c r="D9" s="122" t="s">
        <v>21</v>
      </c>
      <c r="E9" s="125"/>
      <c r="F9" s="130" t="s">
        <v>1</v>
      </c>
    </row>
    <row r="10" spans="1:6" ht="13.5" thickBot="1">
      <c r="A10" s="120"/>
      <c r="B10" s="120"/>
      <c r="C10" s="123"/>
      <c r="D10" s="126"/>
      <c r="E10" s="127"/>
      <c r="F10" s="131"/>
    </row>
    <row r="11" spans="1:6" ht="63.75" customHeight="1" thickBot="1">
      <c r="A11" s="121"/>
      <c r="B11" s="121"/>
      <c r="C11" s="124"/>
      <c r="D11" s="44" t="s">
        <v>9</v>
      </c>
      <c r="E11" s="44" t="s">
        <v>22</v>
      </c>
      <c r="F11" s="132"/>
    </row>
    <row r="12" spans="1:72" s="2" customFormat="1" ht="27.75" customHeight="1" thickBot="1">
      <c r="A12" s="45">
        <v>1</v>
      </c>
      <c r="B12" s="46">
        <v>2</v>
      </c>
      <c r="C12" s="47">
        <v>3</v>
      </c>
      <c r="D12" s="48">
        <v>4</v>
      </c>
      <c r="E12" s="48">
        <v>5</v>
      </c>
      <c r="F12" s="49" t="s">
        <v>23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</row>
    <row r="13" spans="1:72" s="7" customFormat="1" ht="42" customHeight="1">
      <c r="A13" s="35">
        <v>10000000</v>
      </c>
      <c r="B13" s="35" t="s">
        <v>2</v>
      </c>
      <c r="C13" s="50">
        <f>C20+C14</f>
        <v>16303111</v>
      </c>
      <c r="D13" s="36">
        <f>D20</f>
        <v>0</v>
      </c>
      <c r="E13" s="50">
        <f>E20</f>
        <v>0</v>
      </c>
      <c r="F13" s="36">
        <f>SUM(C13:D13)</f>
        <v>16303111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6" s="8" customFormat="1" ht="46.5" customHeight="1">
      <c r="A14" s="9">
        <v>13000000</v>
      </c>
      <c r="B14" s="42" t="s">
        <v>48</v>
      </c>
      <c r="C14" s="10">
        <f>C15</f>
        <v>15091111</v>
      </c>
      <c r="D14" s="11">
        <f>D15</f>
        <v>0</v>
      </c>
      <c r="E14" s="10">
        <f>E15</f>
        <v>0</v>
      </c>
      <c r="F14" s="11">
        <f aca="true" t="shared" si="0" ref="F14:F19">C14+D14</f>
        <v>15091111</v>
      </c>
    </row>
    <row r="15" spans="1:6" s="8" customFormat="1" ht="21" customHeight="1">
      <c r="A15" s="12">
        <v>13050000</v>
      </c>
      <c r="B15" s="12" t="s">
        <v>7</v>
      </c>
      <c r="C15" s="10">
        <f>C16+C17+C18+C19</f>
        <v>15091111</v>
      </c>
      <c r="D15" s="11">
        <f>D16+D17+D18+D19</f>
        <v>0</v>
      </c>
      <c r="E15" s="10">
        <f>E16+E17+E18+E19</f>
        <v>0</v>
      </c>
      <c r="F15" s="11">
        <f t="shared" si="0"/>
        <v>15091111</v>
      </c>
    </row>
    <row r="16" spans="1:6" s="8" customFormat="1" ht="21" customHeight="1">
      <c r="A16" s="13">
        <v>13050100</v>
      </c>
      <c r="B16" s="13" t="s">
        <v>17</v>
      </c>
      <c r="C16" s="14">
        <v>1627557</v>
      </c>
      <c r="D16" s="15">
        <v>0</v>
      </c>
      <c r="E16" s="16">
        <v>0</v>
      </c>
      <c r="F16" s="15">
        <f t="shared" si="0"/>
        <v>1627557</v>
      </c>
    </row>
    <row r="17" spans="1:6" s="8" customFormat="1" ht="21" customHeight="1">
      <c r="A17" s="13">
        <v>13050200</v>
      </c>
      <c r="B17" s="13" t="s">
        <v>18</v>
      </c>
      <c r="C17" s="14">
        <v>11062575</v>
      </c>
      <c r="D17" s="15">
        <v>0</v>
      </c>
      <c r="E17" s="16">
        <v>0</v>
      </c>
      <c r="F17" s="15">
        <f t="shared" si="0"/>
        <v>11062575</v>
      </c>
    </row>
    <row r="18" spans="1:6" s="8" customFormat="1" ht="21" customHeight="1">
      <c r="A18" s="13">
        <v>13050300</v>
      </c>
      <c r="B18" s="13" t="s">
        <v>19</v>
      </c>
      <c r="C18" s="14">
        <v>134638</v>
      </c>
      <c r="D18" s="15">
        <v>0</v>
      </c>
      <c r="E18" s="16">
        <v>0</v>
      </c>
      <c r="F18" s="15">
        <f t="shared" si="0"/>
        <v>134638</v>
      </c>
    </row>
    <row r="19" spans="1:6" s="8" customFormat="1" ht="21" customHeight="1">
      <c r="A19" s="13">
        <v>13050500</v>
      </c>
      <c r="B19" s="13" t="s">
        <v>20</v>
      </c>
      <c r="C19" s="14">
        <v>2266341</v>
      </c>
      <c r="D19" s="15">
        <v>0</v>
      </c>
      <c r="E19" s="16">
        <v>0</v>
      </c>
      <c r="F19" s="15">
        <f t="shared" si="0"/>
        <v>2266341</v>
      </c>
    </row>
    <row r="20" spans="1:72" s="6" customFormat="1" ht="31.5" customHeight="1">
      <c r="A20" s="12">
        <v>18000000</v>
      </c>
      <c r="B20" s="12" t="s">
        <v>27</v>
      </c>
      <c r="C20" s="51">
        <f>C21</f>
        <v>1212000</v>
      </c>
      <c r="D20" s="52">
        <v>0</v>
      </c>
      <c r="E20" s="53">
        <v>0</v>
      </c>
      <c r="F20" s="52">
        <f aca="true" t="shared" si="1" ref="F20:F40">SUM(C20:D20)</f>
        <v>1212000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2" s="6" customFormat="1" ht="31.5" customHeight="1">
      <c r="A21" s="12">
        <v>18040000</v>
      </c>
      <c r="B21" s="17" t="s">
        <v>28</v>
      </c>
      <c r="C21" s="30">
        <f>SUM(C22:C33)</f>
        <v>1212000</v>
      </c>
      <c r="D21" s="29">
        <v>0</v>
      </c>
      <c r="E21" s="54">
        <v>0</v>
      </c>
      <c r="F21" s="52">
        <f t="shared" si="1"/>
        <v>1212000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6" customFormat="1" ht="45" customHeight="1">
      <c r="A22" s="13">
        <v>18040100</v>
      </c>
      <c r="B22" s="18" t="s">
        <v>29</v>
      </c>
      <c r="C22" s="55">
        <v>259800</v>
      </c>
      <c r="D22" s="56">
        <v>0</v>
      </c>
      <c r="E22" s="57">
        <v>0</v>
      </c>
      <c r="F22" s="56">
        <f t="shared" si="1"/>
        <v>259800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2" s="6" customFormat="1" ht="45" customHeight="1">
      <c r="A23" s="13">
        <v>18040200</v>
      </c>
      <c r="B23" s="18" t="s">
        <v>30</v>
      </c>
      <c r="C23" s="55">
        <v>467800</v>
      </c>
      <c r="D23" s="56">
        <v>0</v>
      </c>
      <c r="E23" s="57">
        <v>0</v>
      </c>
      <c r="F23" s="56">
        <f t="shared" si="1"/>
        <v>467800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2" s="6" customFormat="1" ht="42.75" customHeight="1">
      <c r="A24" s="13">
        <v>18040500</v>
      </c>
      <c r="B24" s="18" t="s">
        <v>31</v>
      </c>
      <c r="C24" s="55">
        <v>6800</v>
      </c>
      <c r="D24" s="56">
        <v>0</v>
      </c>
      <c r="E24" s="57">
        <v>0</v>
      </c>
      <c r="F24" s="56">
        <f t="shared" si="1"/>
        <v>6800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6" customFormat="1" ht="42.75" customHeight="1">
      <c r="A25" s="13">
        <v>18040600</v>
      </c>
      <c r="B25" s="18" t="s">
        <v>32</v>
      </c>
      <c r="C25" s="55">
        <v>80000</v>
      </c>
      <c r="D25" s="56">
        <v>0</v>
      </c>
      <c r="E25" s="57">
        <v>0</v>
      </c>
      <c r="F25" s="56">
        <f t="shared" si="1"/>
        <v>80000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s="6" customFormat="1" ht="51.75" customHeight="1">
      <c r="A26" s="13">
        <v>18040700</v>
      </c>
      <c r="B26" s="18" t="s">
        <v>33</v>
      </c>
      <c r="C26" s="55">
        <v>73900</v>
      </c>
      <c r="D26" s="56">
        <v>0</v>
      </c>
      <c r="E26" s="57">
        <v>0</v>
      </c>
      <c r="F26" s="56">
        <f t="shared" si="1"/>
        <v>73900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2" s="6" customFormat="1" ht="45" customHeight="1">
      <c r="A27" s="13">
        <v>18040800</v>
      </c>
      <c r="B27" s="18" t="s">
        <v>34</v>
      </c>
      <c r="C27" s="55">
        <v>44000</v>
      </c>
      <c r="D27" s="56">
        <v>0</v>
      </c>
      <c r="E27" s="57">
        <v>0</v>
      </c>
      <c r="F27" s="56">
        <f t="shared" si="1"/>
        <v>44000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6" customFormat="1" ht="39" customHeight="1">
      <c r="A28" s="13">
        <v>18040900</v>
      </c>
      <c r="B28" s="18" t="s">
        <v>35</v>
      </c>
      <c r="C28" s="55">
        <v>700</v>
      </c>
      <c r="D28" s="56">
        <v>0</v>
      </c>
      <c r="E28" s="57">
        <v>0</v>
      </c>
      <c r="F28" s="56">
        <f t="shared" si="1"/>
        <v>700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s="6" customFormat="1" ht="46.5" customHeight="1">
      <c r="A29" s="13">
        <v>18041000</v>
      </c>
      <c r="B29" s="18" t="s">
        <v>39</v>
      </c>
      <c r="C29" s="55">
        <v>100</v>
      </c>
      <c r="D29" s="56">
        <v>0</v>
      </c>
      <c r="E29" s="57">
        <v>0</v>
      </c>
      <c r="F29" s="56">
        <f t="shared" si="1"/>
        <v>100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s="6" customFormat="1" ht="40.5" customHeight="1">
      <c r="A30" s="13">
        <v>18041300</v>
      </c>
      <c r="B30" s="18" t="s">
        <v>40</v>
      </c>
      <c r="C30" s="55">
        <v>1900</v>
      </c>
      <c r="D30" s="56">
        <v>0</v>
      </c>
      <c r="E30" s="57">
        <v>0</v>
      </c>
      <c r="F30" s="56">
        <f t="shared" si="1"/>
        <v>1900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6" customFormat="1" ht="41.25" customHeight="1">
      <c r="A31" s="13">
        <v>18041400</v>
      </c>
      <c r="B31" s="18" t="s">
        <v>36</v>
      </c>
      <c r="C31" s="55">
        <v>32900</v>
      </c>
      <c r="D31" s="56">
        <v>0</v>
      </c>
      <c r="E31" s="57">
        <v>0</v>
      </c>
      <c r="F31" s="56">
        <f t="shared" si="1"/>
        <v>32900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2" s="6" customFormat="1" ht="44.25" customHeight="1">
      <c r="A32" s="13">
        <v>18041700</v>
      </c>
      <c r="B32" s="18" t="s">
        <v>37</v>
      </c>
      <c r="C32" s="55">
        <v>179500</v>
      </c>
      <c r="D32" s="56">
        <v>0</v>
      </c>
      <c r="E32" s="57">
        <v>0</v>
      </c>
      <c r="F32" s="56">
        <f t="shared" si="1"/>
        <v>179500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</row>
    <row r="33" spans="1:72" s="6" customFormat="1" ht="42.75" customHeight="1" thickBot="1">
      <c r="A33" s="58">
        <v>18041800</v>
      </c>
      <c r="B33" s="19" t="s">
        <v>38</v>
      </c>
      <c r="C33" s="59">
        <v>64600</v>
      </c>
      <c r="D33" s="32">
        <v>0</v>
      </c>
      <c r="E33" s="60">
        <v>0</v>
      </c>
      <c r="F33" s="39">
        <f t="shared" si="1"/>
        <v>64600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7" customFormat="1" ht="42" customHeight="1" thickBot="1">
      <c r="A34" s="61">
        <v>20000000</v>
      </c>
      <c r="B34" s="62" t="s">
        <v>3</v>
      </c>
      <c r="C34" s="63">
        <f>C36+C38</f>
        <v>27000</v>
      </c>
      <c r="D34" s="64">
        <f>D38</f>
        <v>998750</v>
      </c>
      <c r="E34" s="64">
        <f>E38</f>
        <v>0</v>
      </c>
      <c r="F34" s="64">
        <f t="shared" si="1"/>
        <v>1025750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s="6" customFormat="1" ht="20.25" customHeight="1">
      <c r="A35" s="65">
        <v>21000000</v>
      </c>
      <c r="B35" s="9" t="s">
        <v>45</v>
      </c>
      <c r="C35" s="10">
        <f>C36</f>
        <v>27000</v>
      </c>
      <c r="D35" s="11">
        <v>0</v>
      </c>
      <c r="E35" s="10">
        <v>0</v>
      </c>
      <c r="F35" s="11">
        <f>F36</f>
        <v>27000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6" spans="1:72" s="6" customFormat="1" ht="22.5" customHeight="1">
      <c r="A36" s="66">
        <v>21080000</v>
      </c>
      <c r="B36" s="20" t="s">
        <v>10</v>
      </c>
      <c r="C36" s="67">
        <f>C37</f>
        <v>27000</v>
      </c>
      <c r="D36" s="68">
        <v>0</v>
      </c>
      <c r="E36" s="67">
        <v>0</v>
      </c>
      <c r="F36" s="68">
        <f t="shared" si="1"/>
        <v>27000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6" customFormat="1" ht="24" customHeight="1">
      <c r="A37" s="69">
        <v>21081100</v>
      </c>
      <c r="B37" s="21" t="s">
        <v>4</v>
      </c>
      <c r="C37" s="70">
        <v>27000</v>
      </c>
      <c r="D37" s="39">
        <v>0</v>
      </c>
      <c r="E37" s="70">
        <v>0</v>
      </c>
      <c r="F37" s="56">
        <f t="shared" si="1"/>
        <v>27000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s="6" customFormat="1" ht="21.75" customHeight="1">
      <c r="A38" s="71">
        <v>25000000</v>
      </c>
      <c r="B38" s="22" t="s">
        <v>11</v>
      </c>
      <c r="C38" s="72">
        <v>0</v>
      </c>
      <c r="D38" s="73">
        <f>D40+D41+D42</f>
        <v>998750</v>
      </c>
      <c r="E38" s="73">
        <v>0</v>
      </c>
      <c r="F38" s="73">
        <f t="shared" si="1"/>
        <v>998750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1:72" s="6" customFormat="1" ht="41.25" customHeight="1">
      <c r="A39" s="74">
        <v>25010000</v>
      </c>
      <c r="B39" s="23" t="s">
        <v>41</v>
      </c>
      <c r="C39" s="75">
        <v>0</v>
      </c>
      <c r="D39" s="76">
        <f>D40+D42</f>
        <v>998750</v>
      </c>
      <c r="E39" s="75">
        <v>0</v>
      </c>
      <c r="F39" s="76">
        <f t="shared" si="1"/>
        <v>998750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6" customFormat="1" ht="21.75" customHeight="1">
      <c r="A40" s="69">
        <v>25010100</v>
      </c>
      <c r="B40" s="21" t="s">
        <v>54</v>
      </c>
      <c r="C40" s="128">
        <v>0</v>
      </c>
      <c r="D40" s="128">
        <f>893000+92920</f>
        <v>985920</v>
      </c>
      <c r="E40" s="128">
        <v>92920</v>
      </c>
      <c r="F40" s="128">
        <f t="shared" si="1"/>
        <v>985920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s="6" customFormat="1" ht="22.5" customHeight="1">
      <c r="A41" s="77"/>
      <c r="B41" s="24" t="s">
        <v>53</v>
      </c>
      <c r="C41" s="129"/>
      <c r="D41" s="129"/>
      <c r="E41" s="129"/>
      <c r="F41" s="129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</row>
    <row r="42" spans="1:72" s="6" customFormat="1" ht="27" customHeight="1" thickBot="1">
      <c r="A42" s="77">
        <v>25010300</v>
      </c>
      <c r="B42" s="24" t="s">
        <v>5</v>
      </c>
      <c r="C42" s="78">
        <v>0</v>
      </c>
      <c r="D42" s="15">
        <v>12830</v>
      </c>
      <c r="E42" s="16">
        <v>0</v>
      </c>
      <c r="F42" s="56">
        <f>SUM(C42:D42)</f>
        <v>12830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6" customFormat="1" ht="37.5" customHeight="1" thickBot="1">
      <c r="A43" s="61">
        <v>30000000</v>
      </c>
      <c r="B43" s="62" t="s">
        <v>25</v>
      </c>
      <c r="C43" s="64">
        <f>C44</f>
        <v>24000</v>
      </c>
      <c r="D43" s="64">
        <f>D44</f>
        <v>0</v>
      </c>
      <c r="E43" s="63">
        <f>E44</f>
        <v>0</v>
      </c>
      <c r="F43" s="64">
        <f>C43+D43</f>
        <v>24000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</row>
    <row r="44" spans="1:6" s="8" customFormat="1" ht="37.5" customHeight="1">
      <c r="A44" s="79">
        <v>31000000</v>
      </c>
      <c r="B44" s="25" t="s">
        <v>26</v>
      </c>
      <c r="C44" s="26">
        <f>C46</f>
        <v>24000</v>
      </c>
      <c r="D44" s="27">
        <v>0</v>
      </c>
      <c r="E44" s="26">
        <v>0</v>
      </c>
      <c r="F44" s="26">
        <f>C44+D44</f>
        <v>24000</v>
      </c>
    </row>
    <row r="45" spans="1:6" s="8" customFormat="1" ht="93" customHeight="1" thickBot="1">
      <c r="A45" s="80">
        <v>31010000</v>
      </c>
      <c r="B45" s="28" t="s">
        <v>43</v>
      </c>
      <c r="C45" s="29">
        <f>C46</f>
        <v>24000</v>
      </c>
      <c r="D45" s="30">
        <v>0</v>
      </c>
      <c r="E45" s="29">
        <v>0</v>
      </c>
      <c r="F45" s="29">
        <f>F46</f>
        <v>24000</v>
      </c>
    </row>
    <row r="46" spans="1:6" s="8" customFormat="1" ht="89.25" customHeight="1" thickBot="1">
      <c r="A46" s="81">
        <v>31010200</v>
      </c>
      <c r="B46" s="31" t="s">
        <v>42</v>
      </c>
      <c r="C46" s="32">
        <v>24000</v>
      </c>
      <c r="D46" s="33">
        <v>0</v>
      </c>
      <c r="E46" s="32">
        <v>0</v>
      </c>
      <c r="F46" s="32">
        <f>C46+D46</f>
        <v>24000</v>
      </c>
    </row>
    <row r="47" spans="1:72" s="6" customFormat="1" ht="36.75" customHeight="1" thickBot="1">
      <c r="A47" s="82"/>
      <c r="B47" s="62" t="s">
        <v>6</v>
      </c>
      <c r="C47" s="83">
        <f>C13+C34+C43</f>
        <v>16354111</v>
      </c>
      <c r="D47" s="64">
        <f>D13+D34+D43</f>
        <v>998750</v>
      </c>
      <c r="E47" s="64">
        <f>E13+E34+E43</f>
        <v>0</v>
      </c>
      <c r="F47" s="64">
        <f>SUM(C47:D47)</f>
        <v>17352861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</row>
    <row r="48" spans="1:72" s="6" customFormat="1" ht="36.75" customHeight="1" thickBot="1">
      <c r="A48" s="61">
        <v>40000000</v>
      </c>
      <c r="B48" s="84" t="s">
        <v>46</v>
      </c>
      <c r="C48" s="64">
        <f>C49</f>
        <v>95228124.53</v>
      </c>
      <c r="D48" s="64">
        <f>D49</f>
        <v>35200</v>
      </c>
      <c r="E48" s="64">
        <f>E49</f>
        <v>35200</v>
      </c>
      <c r="F48" s="64">
        <f>C48+D48</f>
        <v>95263324.53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6" customFormat="1" ht="36.75" customHeight="1">
      <c r="A49" s="34">
        <v>41000000</v>
      </c>
      <c r="B49" s="35" t="s">
        <v>12</v>
      </c>
      <c r="C49" s="36">
        <f>C50+C53</f>
        <v>95228124.53</v>
      </c>
      <c r="D49" s="36">
        <f>D50+D53</f>
        <v>35200</v>
      </c>
      <c r="E49" s="36">
        <f>E50+E53</f>
        <v>35200</v>
      </c>
      <c r="F49" s="36">
        <f>C49+D49</f>
        <v>95263324.53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</row>
    <row r="50" spans="1:72" s="6" customFormat="1" ht="36.75" customHeight="1">
      <c r="A50" s="37">
        <v>41020000</v>
      </c>
      <c r="B50" s="9" t="s">
        <v>13</v>
      </c>
      <c r="C50" s="11">
        <f>C51</f>
        <v>13426199</v>
      </c>
      <c r="D50" s="11">
        <f>D51</f>
        <v>0</v>
      </c>
      <c r="E50" s="11">
        <f>E51</f>
        <v>0</v>
      </c>
      <c r="F50" s="11">
        <f>C50+D50</f>
        <v>13426199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</row>
    <row r="51" spans="1:72" s="6" customFormat="1" ht="91.5" customHeight="1" thickBot="1">
      <c r="A51" s="97">
        <v>41020300</v>
      </c>
      <c r="B51" s="41" t="s">
        <v>15</v>
      </c>
      <c r="C51" s="98">
        <f>13376199+50000</f>
        <v>13426199</v>
      </c>
      <c r="D51" s="99">
        <v>0</v>
      </c>
      <c r="E51" s="99">
        <v>0</v>
      </c>
      <c r="F51" s="98">
        <f>SUM(C51:D51)</f>
        <v>13426199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6" customFormat="1" ht="30.75" customHeight="1">
      <c r="A52" s="95">
        <v>1</v>
      </c>
      <c r="B52" s="95">
        <v>2</v>
      </c>
      <c r="C52" s="96">
        <v>3</v>
      </c>
      <c r="D52" s="96">
        <v>4</v>
      </c>
      <c r="E52" s="96">
        <v>5</v>
      </c>
      <c r="F52" s="96" t="s">
        <v>23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</row>
    <row r="53" spans="1:72" s="6" customFormat="1" ht="27.75" customHeight="1">
      <c r="A53" s="85">
        <v>41030000</v>
      </c>
      <c r="B53" s="17" t="s">
        <v>14</v>
      </c>
      <c r="C53" s="52">
        <f>C54+C55+C56+C57</f>
        <v>81801925.53</v>
      </c>
      <c r="D53" s="52">
        <f>D54+D55+D56+D57</f>
        <v>35200</v>
      </c>
      <c r="E53" s="52">
        <f>E54+E55+E56+E57</f>
        <v>35200</v>
      </c>
      <c r="F53" s="52">
        <f>C53+D53</f>
        <v>81837125.53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</row>
    <row r="54" spans="1:72" s="6" customFormat="1" ht="85.5" customHeight="1">
      <c r="A54" s="86">
        <v>41030600</v>
      </c>
      <c r="B54" s="18" t="s">
        <v>44</v>
      </c>
      <c r="C54" s="113">
        <f>73328200+30000+5377100-386686+625023.95</f>
        <v>78973637.95</v>
      </c>
      <c r="D54" s="57">
        <v>0</v>
      </c>
      <c r="E54" s="57">
        <v>0</v>
      </c>
      <c r="F54" s="56">
        <f>SUM(C54:D54)</f>
        <v>78973637.95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6" customFormat="1" ht="273" customHeight="1">
      <c r="A55" s="13">
        <v>41030900</v>
      </c>
      <c r="B55" s="87" t="s">
        <v>52</v>
      </c>
      <c r="C55" s="114">
        <f>125000-40658.45</f>
        <v>84341.55</v>
      </c>
      <c r="D55" s="39">
        <v>0</v>
      </c>
      <c r="E55" s="60">
        <v>0</v>
      </c>
      <c r="F55" s="39">
        <f>SUM(C55:D55)</f>
        <v>84341.55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</row>
    <row r="56" spans="1:72" s="6" customFormat="1" ht="36.75" customHeight="1">
      <c r="A56" s="77">
        <v>41035000</v>
      </c>
      <c r="B56" s="40" t="s">
        <v>24</v>
      </c>
      <c r="C56" s="113">
        <f>2266520+54861</f>
        <v>2321381</v>
      </c>
      <c r="D56" s="57">
        <v>35200</v>
      </c>
      <c r="E56" s="57">
        <v>35200</v>
      </c>
      <c r="F56" s="56">
        <f>SUM(C56:D56)</f>
        <v>2356581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</row>
    <row r="57" spans="1:72" s="6" customFormat="1" ht="133.5" customHeight="1" thickBot="1">
      <c r="A57" s="88">
        <v>41035800</v>
      </c>
      <c r="B57" s="38" t="s">
        <v>16</v>
      </c>
      <c r="C57" s="105">
        <f>257478+24000+11858-3300+44447+6840+21573.03+59669</f>
        <v>422565.03</v>
      </c>
      <c r="D57" s="89">
        <v>0</v>
      </c>
      <c r="E57" s="89">
        <v>0</v>
      </c>
      <c r="F57" s="15">
        <f>SUM(C57:D57)</f>
        <v>422565.03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6" customFormat="1" ht="26.25" customHeight="1" thickBot="1">
      <c r="A58" s="82"/>
      <c r="B58" s="84" t="s">
        <v>47</v>
      </c>
      <c r="C58" s="64">
        <f>C47+C48</f>
        <v>111582235.53</v>
      </c>
      <c r="D58" s="64">
        <f>D47+D48</f>
        <v>1033950</v>
      </c>
      <c r="E58" s="64">
        <f>E47+E48</f>
        <v>35200</v>
      </c>
      <c r="F58" s="83">
        <f>F47+F48</f>
        <v>112616185.53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ht="105" customHeight="1"/>
    <row r="60" spans="1:6" ht="15" customHeight="1" hidden="1">
      <c r="A60" s="133" t="s">
        <v>59</v>
      </c>
      <c r="B60" s="133"/>
      <c r="C60" s="92"/>
      <c r="D60" s="92"/>
      <c r="E60" s="92"/>
      <c r="F60" s="92"/>
    </row>
    <row r="61" spans="1:6" ht="37.5" customHeight="1">
      <c r="A61" s="133"/>
      <c r="B61" s="133"/>
      <c r="C61" s="93"/>
      <c r="D61" s="93"/>
      <c r="E61" s="134" t="s">
        <v>49</v>
      </c>
      <c r="F61" s="134"/>
    </row>
    <row r="62" spans="1:72" s="3" customFormat="1" ht="24.75" customHeight="1">
      <c r="A62" s="8"/>
      <c r="B62" s="43"/>
      <c r="C62" s="90"/>
      <c r="D62" s="90"/>
      <c r="E62" s="90"/>
      <c r="F62" s="90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</row>
    <row r="63" spans="1:72" s="102" customFormat="1" ht="39" customHeight="1">
      <c r="A63" s="117" t="s">
        <v>55</v>
      </c>
      <c r="B63" s="117"/>
      <c r="C63" s="101"/>
      <c r="D63" s="101"/>
      <c r="E63" s="117"/>
      <c r="F63" s="117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</row>
    <row r="64" spans="1:72" s="5" customFormat="1" ht="29.25" customHeight="1">
      <c r="A64" s="117" t="s">
        <v>57</v>
      </c>
      <c r="B64" s="117"/>
      <c r="C64" s="103"/>
      <c r="D64" s="103"/>
      <c r="E64" s="117" t="s">
        <v>58</v>
      </c>
      <c r="F64" s="117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</row>
    <row r="65" spans="1:72" s="4" customFormat="1" ht="25.5">
      <c r="A65" s="100"/>
      <c r="B65" s="100"/>
      <c r="C65" s="100"/>
      <c r="D65" s="100"/>
      <c r="E65" s="100"/>
      <c r="F65" s="100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</row>
    <row r="66" spans="1:72" s="4" customFormat="1" ht="14.25">
      <c r="A66" s="43"/>
      <c r="B66" s="43"/>
      <c r="C66" s="43"/>
      <c r="D66" s="43"/>
      <c r="E66" s="43"/>
      <c r="F66" s="43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</row>
    <row r="67" spans="1:72" s="4" customFormat="1" ht="12.75">
      <c r="A67" s="118"/>
      <c r="B67" s="118"/>
      <c r="C67" s="116"/>
      <c r="D67" s="116"/>
      <c r="E67" s="116"/>
      <c r="F67" s="116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</row>
    <row r="68" spans="1:6" ht="12.75">
      <c r="A68" s="118"/>
      <c r="B68" s="118"/>
      <c r="C68" s="116"/>
      <c r="D68" s="116"/>
      <c r="E68" s="116"/>
      <c r="F68" s="116"/>
    </row>
    <row r="69" spans="1:6" ht="12.75">
      <c r="A69" s="118"/>
      <c r="B69" s="118"/>
      <c r="C69" s="116"/>
      <c r="D69" s="116"/>
      <c r="E69" s="116"/>
      <c r="F69" s="116"/>
    </row>
    <row r="71" spans="1:72" s="1" customFormat="1" ht="14.25">
      <c r="A71" s="115"/>
      <c r="B71" s="115"/>
      <c r="C71" s="116"/>
      <c r="D71" s="116"/>
      <c r="E71" s="116"/>
      <c r="F71" s="116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</row>
  </sheetData>
  <sheetProtection/>
  <mergeCells count="25">
    <mergeCell ref="A60:B61"/>
    <mergeCell ref="E61:F61"/>
    <mergeCell ref="D1:F1"/>
    <mergeCell ref="D2:F2"/>
    <mergeCell ref="D3:F3"/>
    <mergeCell ref="D5:F5"/>
    <mergeCell ref="A6:F6"/>
    <mergeCell ref="A7:F7"/>
    <mergeCell ref="A9:A11"/>
    <mergeCell ref="B9:B11"/>
    <mergeCell ref="C9:C11"/>
    <mergeCell ref="D9:E10"/>
    <mergeCell ref="A63:B63"/>
    <mergeCell ref="E63:F63"/>
    <mergeCell ref="C40:C41"/>
    <mergeCell ref="D40:D41"/>
    <mergeCell ref="E40:E41"/>
    <mergeCell ref="F40:F41"/>
    <mergeCell ref="F9:F11"/>
    <mergeCell ref="A71:B71"/>
    <mergeCell ref="C71:F71"/>
    <mergeCell ref="A64:B64"/>
    <mergeCell ref="A67:B69"/>
    <mergeCell ref="C67:F69"/>
    <mergeCell ref="E64:F64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2012-12-26T07:48:46Z</cp:lastPrinted>
  <dcterms:created xsi:type="dcterms:W3CDTF">1996-10-08T23:32:33Z</dcterms:created>
  <dcterms:modified xsi:type="dcterms:W3CDTF">2013-01-02T11:29:20Z</dcterms:modified>
  <cp:category/>
  <cp:version/>
  <cp:contentType/>
  <cp:contentStatus/>
</cp:coreProperties>
</file>