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ада" sheetId="1" r:id="rId1"/>
  </sheets>
  <definedNames>
    <definedName name="Excel_BuiltIn_Print_Area">'рада'!$A$1:$O$106</definedName>
    <definedName name="Excel_BuiltIn_Print_Area_1">'рада'!$A$1:$O$105</definedName>
    <definedName name="_xlnm.Print_Area" localSheetId="0">'рада'!$A$1:$P$114</definedName>
  </definedNames>
  <calcPr fullCalcOnLoad="1"/>
</workbook>
</file>

<file path=xl/sharedStrings.xml><?xml version="1.0" encoding="utf-8"?>
<sst xmlns="http://schemas.openxmlformats.org/spreadsheetml/2006/main" count="133" uniqueCount="99">
  <si>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</si>
  <si>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</si>
  <si>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</si>
  <si>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</si>
  <si>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</si>
  <si>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</si>
  <si>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</si>
  <si>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</si>
  <si>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</si>
  <si>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</si>
  <si>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</si>
  <si>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</si>
  <si>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</si>
  <si>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</si>
  <si>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</si>
  <si>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</si>
  <si>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</si>
  <si>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</si>
  <si>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</si>
  <si>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</si>
  <si>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</si>
  <si>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</si>
  <si>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</si>
  <si>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</si>
  <si>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</si>
  <si>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</si>
  <si>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</si>
  <si>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</si>
  <si>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</si>
  <si>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Освіта, в тому числі: </t>
  </si>
  <si>
    <t>Соціальний захист та соціальне забезпечення - всього, в тому числі:</t>
  </si>
  <si>
    <t>Інші видатки на соціальний захист населення</t>
  </si>
  <si>
    <t>Культура і мистецтво - всього, в тому числі:</t>
  </si>
  <si>
    <t>Фізична культура і спорт -  всього, в тому числі: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</si>
  <si>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</si>
  <si>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</si>
  <si>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</si>
  <si>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</si>
  <si>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</si>
  <si>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</si>
  <si>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Організація та проведення громадських робіт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</si>
  <si>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</si>
  <si>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</si>
  <si>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</si>
  <si>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</si>
  <si>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</si>
  <si>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ЗВІТ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</si>
  <si>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</si>
  <si>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</si>
  <si>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</si>
  <si>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Додаток</t>
  </si>
  <si>
    <t>план на 2017 рік</t>
  </si>
  <si>
    <t>уточнений план на  2017 рік</t>
  </si>
  <si>
    <t>уточнений план загального фонду на  I квартал 2017 року</t>
  </si>
  <si>
    <t>виконано за I квартал 2017 року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</si>
  <si>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</si>
  <si>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</si>
  <si>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</si>
  <si>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 </t>
  </si>
  <si>
    <t>Єдиний податок з фізичних осіб 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</si>
  <si>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</si>
  <si>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</si>
  <si>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      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</si>
  <si>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</si>
  <si>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у зв'язку з вагітністю і пологами</t>
  </si>
  <si>
    <t>Надання допомоги до досягнення дитиною трирічного віку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</si>
  <si>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</si>
  <si>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</si>
  <si>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</si>
  <si>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</si>
  <si>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</si>
  <si>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</si>
  <si>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</si>
  <si>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</si>
  <si>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</si>
  <si>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</si>
  <si>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</si>
  <si>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інвалідам та дітям-інвалідам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</si>
  <si>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</si>
  <si>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</si>
  <si>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</si>
  <si>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</si>
  <si>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</si>
  <si>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</si>
  <si>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</si>
  <si>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</si>
  <si>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</si>
  <si>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</si>
  <si>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</si>
  <si>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</si>
  <si>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</si>
  <si>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Житлово-комунальне господарство</t>
  </si>
  <si>
    <t>Благоустрій міст, сіл, селищ</t>
  </si>
  <si>
    <r>
      <t xml:space="preserve"> про виконання районного у місті бюджету за I квартал 2017 року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грн.</t>
    </r>
  </si>
  <si>
    <r>
      <t>2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</si>
  <si>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r>
      <t>3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</si>
  <si>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t>до рішення районної у місті ради</t>
  </si>
  <si>
    <t>Заступник голови районної у місті ради                                                                                    І. Криворотній</t>
  </si>
  <si>
    <t>від 26 квітня 2017 року № 137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</si>
</sst>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i/>
      <sz val="10"/>
      <color indexed="9"/>
      <name val="Arial Cyr"/>
      <family val="2"/>
    </font>
    <font>
      <i/>
      <sz val="10"/>
      <name val="Arial Cyr"/>
      <family val="2"/>
    </font>
    <font>
      <b/>
      <i/>
      <sz val="13"/>
      <name val="Arial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0"/>
    </font>
    <font>
      <sz val="14"/>
      <color indexed="9"/>
      <name val="Arial Cyr"/>
      <family val="2"/>
    </font>
    <font>
      <sz val="14"/>
      <name val="Arial Cyr"/>
      <family val="2"/>
    </font>
    <font>
      <b/>
      <i/>
      <sz val="14"/>
      <color indexed="9"/>
      <name val="Arial Cyr"/>
      <family val="2"/>
    </font>
    <font>
      <sz val="14"/>
      <color indexed="8"/>
      <name val="Times New Roman"/>
      <family val="1"/>
    </font>
    <font>
      <b/>
      <i/>
      <sz val="12"/>
      <name val="Arial Cyr"/>
      <family val="0"/>
    </font>
    <font>
      <b/>
      <i/>
      <sz val="15"/>
      <name val="Arial"/>
      <family val="2"/>
    </font>
    <font>
      <sz val="18"/>
      <name val="Arial Cyr"/>
      <family val="2"/>
    </font>
    <font>
      <sz val="30"/>
      <name val="Times New Roman"/>
      <family val="1"/>
    </font>
    <font>
      <sz val="16"/>
      <name val="Bookman Old Style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20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23" fillId="34" borderId="1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172" fontId="28" fillId="0" borderId="0" xfId="0" applyNumberFormat="1" applyFont="1" applyBorder="1" applyAlignment="1">
      <alignment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172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" fillId="34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72" fontId="3" fillId="35" borderId="11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3" fillId="36" borderId="11" xfId="0" applyNumberFormat="1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horizontal="left" vertical="center"/>
    </xf>
    <xf numFmtId="0" fontId="41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left" vertical="top"/>
    </xf>
    <xf numFmtId="0" fontId="43" fillId="34" borderId="0" xfId="0" applyFont="1" applyFill="1" applyAlignment="1">
      <alignment/>
    </xf>
    <xf numFmtId="172" fontId="43" fillId="34" borderId="0" xfId="0" applyNumberFormat="1" applyFont="1" applyFill="1" applyAlignment="1">
      <alignment/>
    </xf>
    <xf numFmtId="0" fontId="44" fillId="34" borderId="0" xfId="0" applyFont="1" applyFill="1" applyBorder="1" applyAlignment="1">
      <alignment horizontal="left"/>
    </xf>
    <xf numFmtId="172" fontId="44" fillId="34" borderId="0" xfId="0" applyNumberFormat="1" applyFont="1" applyFill="1" applyAlignment="1">
      <alignment horizontal="left"/>
    </xf>
    <xf numFmtId="172" fontId="3" fillId="34" borderId="0" xfId="0" applyNumberFormat="1" applyFont="1" applyFill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/>
    </xf>
    <xf numFmtId="4" fontId="9" fillId="38" borderId="11" xfId="0" applyNumberFormat="1" applyFont="1" applyFill="1" applyBorder="1" applyAlignment="1">
      <alignment horizontal="right" vertical="center"/>
    </xf>
    <xf numFmtId="4" fontId="9" fillId="37" borderId="11" xfId="0" applyNumberFormat="1" applyFont="1" applyFill="1" applyBorder="1" applyAlignment="1">
      <alignment horizontal="right" vertical="center"/>
    </xf>
    <xf numFmtId="172" fontId="8" fillId="37" borderId="0" xfId="0" applyNumberFormat="1" applyFont="1" applyFill="1" applyBorder="1" applyAlignment="1">
      <alignment/>
    </xf>
    <xf numFmtId="4" fontId="33" fillId="38" borderId="11" xfId="0" applyNumberFormat="1" applyFont="1" applyFill="1" applyBorder="1" applyAlignment="1">
      <alignment horizontal="right" vertical="center"/>
    </xf>
    <xf numFmtId="172" fontId="34" fillId="37" borderId="0" xfId="0" applyNumberFormat="1" applyFont="1" applyFill="1" applyBorder="1" applyAlignment="1">
      <alignment/>
    </xf>
    <xf numFmtId="0" fontId="34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4" fontId="7" fillId="39" borderId="11" xfId="0" applyNumberFormat="1" applyFont="1" applyFill="1" applyBorder="1" applyAlignment="1">
      <alignment horizontal="right" vertical="center"/>
    </xf>
    <xf numFmtId="4" fontId="7" fillId="31" borderId="11" xfId="0" applyNumberFormat="1" applyFont="1" applyFill="1" applyBorder="1" applyAlignment="1">
      <alignment horizontal="right" vertical="center"/>
    </xf>
    <xf numFmtId="0" fontId="0" fillId="31" borderId="0" xfId="0" applyFill="1" applyBorder="1" applyAlignment="1">
      <alignment/>
    </xf>
    <xf numFmtId="4" fontId="7" fillId="40" borderId="11" xfId="0" applyNumberFormat="1" applyFont="1" applyFill="1" applyBorder="1" applyAlignment="1">
      <alignment horizontal="right" vertical="center"/>
    </xf>
    <xf numFmtId="172" fontId="0" fillId="31" borderId="0" xfId="0" applyNumberFormat="1" applyFont="1" applyFill="1" applyBorder="1" applyAlignment="1">
      <alignment/>
    </xf>
    <xf numFmtId="0" fontId="8" fillId="31" borderId="0" xfId="0" applyFont="1" applyFill="1" applyBorder="1" applyAlignment="1">
      <alignment/>
    </xf>
    <xf numFmtId="4" fontId="9" fillId="39" borderId="11" xfId="0" applyNumberFormat="1" applyFont="1" applyFill="1" applyBorder="1" applyAlignment="1">
      <alignment horizontal="right" vertical="center"/>
    </xf>
    <xf numFmtId="4" fontId="9" fillId="31" borderId="11" xfId="0" applyNumberFormat="1" applyFont="1" applyFill="1" applyBorder="1" applyAlignment="1">
      <alignment horizontal="right" vertical="center"/>
    </xf>
    <xf numFmtId="172" fontId="8" fillId="31" borderId="0" xfId="0" applyNumberFormat="1" applyFont="1" applyFill="1" applyBorder="1" applyAlignment="1">
      <alignment/>
    </xf>
    <xf numFmtId="172" fontId="12" fillId="39" borderId="0" xfId="0" applyNumberFormat="1" applyFont="1" applyFill="1" applyBorder="1" applyAlignment="1">
      <alignment/>
    </xf>
    <xf numFmtId="172" fontId="12" fillId="31" borderId="0" xfId="0" applyNumberFormat="1" applyFont="1" applyFill="1" applyBorder="1" applyAlignment="1">
      <alignment/>
    </xf>
    <xf numFmtId="0" fontId="0" fillId="31" borderId="0" xfId="0" applyFont="1" applyFill="1" applyBorder="1" applyAlignment="1">
      <alignment/>
    </xf>
    <xf numFmtId="172" fontId="31" fillId="31" borderId="0" xfId="0" applyNumberFormat="1" applyFont="1" applyFill="1" applyBorder="1" applyAlignment="1">
      <alignment/>
    </xf>
    <xf numFmtId="172" fontId="13" fillId="39" borderId="0" xfId="0" applyNumberFormat="1" applyFont="1" applyFill="1" applyBorder="1" applyAlignment="1">
      <alignment/>
    </xf>
    <xf numFmtId="172" fontId="13" fillId="31" borderId="0" xfId="0" applyNumberFormat="1" applyFont="1" applyFill="1" applyBorder="1" applyAlignment="1">
      <alignment/>
    </xf>
    <xf numFmtId="0" fontId="31" fillId="31" borderId="0" xfId="0" applyFont="1" applyFill="1" applyBorder="1" applyAlignment="1">
      <alignment/>
    </xf>
    <xf numFmtId="0" fontId="32" fillId="31" borderId="0" xfId="0" applyFont="1" applyFill="1" applyBorder="1" applyAlignment="1">
      <alignment/>
    </xf>
    <xf numFmtId="172" fontId="10" fillId="31" borderId="0" xfId="0" applyNumberFormat="1" applyFont="1" applyFill="1" applyBorder="1" applyAlignment="1">
      <alignment/>
    </xf>
    <xf numFmtId="0" fontId="10" fillId="31" borderId="0" xfId="0" applyFont="1" applyFill="1" applyBorder="1" applyAlignment="1">
      <alignment/>
    </xf>
    <xf numFmtId="0" fontId="6" fillId="31" borderId="0" xfId="0" applyFont="1" applyFill="1" applyBorder="1" applyAlignment="1">
      <alignment/>
    </xf>
    <xf numFmtId="4" fontId="3" fillId="39" borderId="11" xfId="0" applyNumberFormat="1" applyFont="1" applyFill="1" applyBorder="1" applyAlignment="1">
      <alignment horizontal="right" vertical="center"/>
    </xf>
    <xf numFmtId="4" fontId="33" fillId="39" borderId="11" xfId="0" applyNumberFormat="1" applyFont="1" applyFill="1" applyBorder="1" applyAlignment="1">
      <alignment horizontal="right" vertical="center"/>
    </xf>
    <xf numFmtId="172" fontId="34" fillId="31" borderId="0" xfId="0" applyNumberFormat="1" applyFont="1" applyFill="1" applyBorder="1" applyAlignment="1">
      <alignment/>
    </xf>
    <xf numFmtId="172" fontId="36" fillId="39" borderId="0" xfId="0" applyNumberFormat="1" applyFont="1" applyFill="1" applyBorder="1" applyAlignment="1">
      <alignment/>
    </xf>
    <xf numFmtId="0" fontId="34" fillId="31" borderId="0" xfId="0" applyFont="1" applyFill="1" applyBorder="1" applyAlignment="1">
      <alignment/>
    </xf>
    <xf numFmtId="0" fontId="35" fillId="31" borderId="0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/>
    </xf>
    <xf numFmtId="0" fontId="24" fillId="31" borderId="11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top"/>
    </xf>
    <xf numFmtId="0" fontId="25" fillId="34" borderId="12" xfId="0" applyNumberFormat="1" applyFont="1" applyFill="1" applyBorder="1" applyAlignment="1" applyProtection="1">
      <alignment horizontal="left" vertical="center" wrapText="1"/>
      <protection/>
    </xf>
    <xf numFmtId="0" fontId="25" fillId="34" borderId="13" xfId="0" applyNumberFormat="1" applyFont="1" applyFill="1" applyBorder="1" applyAlignment="1" applyProtection="1">
      <alignment horizontal="left" vertical="center" wrapText="1"/>
      <protection/>
    </xf>
    <xf numFmtId="0" fontId="25" fillId="34" borderId="14" xfId="0" applyNumberFormat="1" applyFont="1" applyFill="1" applyBorder="1" applyAlignment="1" applyProtection="1">
      <alignment horizontal="left" vertical="center" wrapText="1"/>
      <protection/>
    </xf>
    <xf numFmtId="0" fontId="25" fillId="34" borderId="12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40" fillId="34" borderId="15" xfId="0" applyFont="1" applyFill="1" applyBorder="1" applyAlignment="1">
      <alignment horizontal="right" vertical="center"/>
    </xf>
    <xf numFmtId="0" fontId="30" fillId="31" borderId="11" xfId="0" applyFont="1" applyFill="1" applyBorder="1" applyAlignment="1">
      <alignment horizontal="left" vertical="center"/>
    </xf>
    <xf numFmtId="0" fontId="30" fillId="37" borderId="11" xfId="0" applyFont="1" applyFill="1" applyBorder="1" applyAlignment="1">
      <alignment horizontal="left" vertical="center" wrapText="1"/>
    </xf>
    <xf numFmtId="0" fontId="39" fillId="38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24" fillId="31" borderId="11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25" fillId="34" borderId="12" xfId="0" applyNumberFormat="1" applyFont="1" applyFill="1" applyBorder="1" applyAlignment="1">
      <alignment horizontal="left" vertical="center" wrapText="1"/>
    </xf>
    <xf numFmtId="0" fontId="25" fillId="34" borderId="13" xfId="0" applyNumberFormat="1" applyFont="1" applyFill="1" applyBorder="1" applyAlignment="1">
      <alignment horizontal="left" vertical="center" wrapText="1"/>
    </xf>
    <xf numFmtId="0" fontId="25" fillId="34" borderId="14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30" fillId="34" borderId="12" xfId="0" applyFont="1" applyFill="1" applyBorder="1" applyAlignment="1">
      <alignment horizontal="left" vertical="center" wrapText="1"/>
    </xf>
    <xf numFmtId="0" fontId="30" fillId="34" borderId="13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left" vertical="center" wrapText="1"/>
    </xf>
    <xf numFmtId="0" fontId="24" fillId="31" borderId="12" xfId="0" applyFont="1" applyFill="1" applyBorder="1" applyAlignment="1">
      <alignment horizontal="left" vertical="center" wrapText="1"/>
    </xf>
    <xf numFmtId="0" fontId="24" fillId="31" borderId="13" xfId="0" applyFont="1" applyFill="1" applyBorder="1" applyAlignment="1">
      <alignment horizontal="left" vertical="center" wrapText="1"/>
    </xf>
    <xf numFmtId="0" fontId="24" fillId="31" borderId="14" xfId="0" applyFont="1" applyFill="1" applyBorder="1" applyAlignment="1">
      <alignment horizontal="left" vertical="center" wrapText="1"/>
    </xf>
    <xf numFmtId="0" fontId="39" fillId="39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0" fontId="25" fillId="41" borderId="16" xfId="0" applyFont="1" applyFill="1" applyBorder="1" applyAlignment="1">
      <alignment horizontal="left" vertical="center" wrapText="1"/>
    </xf>
    <xf numFmtId="0" fontId="25" fillId="41" borderId="17" xfId="0" applyFont="1" applyFill="1" applyBorder="1" applyAlignment="1">
      <alignment horizontal="left" vertical="center" wrapText="1"/>
    </xf>
    <xf numFmtId="0" fontId="25" fillId="41" borderId="18" xfId="0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20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41" borderId="22" xfId="0" applyFont="1" applyFill="1" applyBorder="1" applyAlignment="1">
      <alignment horizontal="left" vertical="center" wrapText="1"/>
    </xf>
    <xf numFmtId="0" fontId="25" fillId="41" borderId="23" xfId="0" applyFont="1" applyFill="1" applyBorder="1" applyAlignment="1">
      <alignment horizontal="left" vertical="center" wrapText="1"/>
    </xf>
    <xf numFmtId="0" fontId="25" fillId="41" borderId="24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view="pageBreakPreview" zoomScale="75" zoomScaleNormal="75" zoomScaleSheetLayoutView="75" zoomScalePageLayoutView="0" workbookViewId="0" topLeftCell="A4">
      <pane xSplit="3" ySplit="8" topLeftCell="G12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N4" sqref="N4:P6"/>
    </sheetView>
  </sheetViews>
  <sheetFormatPr defaultColWidth="9.00390625" defaultRowHeight="12.75"/>
  <cols>
    <col min="1" max="2" width="9.125" style="1" customWidth="1"/>
    <col min="3" max="3" width="61.125" style="1" customWidth="1"/>
    <col min="4" max="4" width="20.50390625" style="2" customWidth="1"/>
    <col min="5" max="5" width="22.50390625" style="2" customWidth="1"/>
    <col min="6" max="6" width="18.50390625" style="2" customWidth="1"/>
    <col min="7" max="7" width="16.375" style="2" customWidth="1"/>
    <col min="8" max="8" width="23.00390625" style="3" customWidth="1"/>
    <col min="9" max="9" width="19.875" style="3" customWidth="1"/>
    <col min="10" max="10" width="18.00390625" style="3" customWidth="1"/>
    <col min="11" max="11" width="17.00390625" style="3" customWidth="1"/>
    <col min="12" max="12" width="23.375" style="3" customWidth="1"/>
    <col min="13" max="13" width="24.875" style="3" customWidth="1"/>
    <col min="14" max="14" width="20.875" style="3" customWidth="1"/>
    <col min="15" max="15" width="16.625" style="3" customWidth="1"/>
    <col min="16" max="16" width="17.50390625" style="3" customWidth="1"/>
    <col min="17" max="17" width="12.50390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81"/>
      <c r="K1" s="181"/>
      <c r="L1" s="181"/>
      <c r="M1" s="181"/>
      <c r="N1" s="181"/>
      <c r="O1" s="181"/>
      <c r="P1" s="181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81"/>
      <c r="K2" s="181"/>
      <c r="L2" s="181"/>
      <c r="M2" s="181"/>
      <c r="N2" s="181"/>
      <c r="O2" s="181"/>
      <c r="P2" s="181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81"/>
      <c r="K3" s="181"/>
      <c r="L3" s="181"/>
      <c r="M3" s="181"/>
      <c r="N3" s="181"/>
      <c r="O3" s="181"/>
      <c r="P3" s="181"/>
      <c r="Q3" s="8"/>
      <c r="R3" s="8"/>
      <c r="S3" s="8"/>
      <c r="T3" s="8"/>
    </row>
    <row r="4" spans="1:20" ht="20.25" customHeight="1">
      <c r="A4" s="5"/>
      <c r="B4" s="5"/>
      <c r="C4" s="5"/>
      <c r="D4" s="6"/>
      <c r="E4" s="6"/>
      <c r="F4" s="6"/>
      <c r="G4" s="6"/>
      <c r="H4" s="7"/>
      <c r="I4" s="7"/>
      <c r="J4" s="32"/>
      <c r="K4" s="32"/>
      <c r="L4" s="32"/>
      <c r="N4" s="34" t="s">
        <v>50</v>
      </c>
      <c r="O4" s="34"/>
      <c r="P4" s="35"/>
      <c r="Q4" s="8"/>
      <c r="R4" s="8"/>
      <c r="S4" s="8"/>
      <c r="T4" s="8"/>
    </row>
    <row r="5" spans="1:20" ht="20.25" customHeight="1">
      <c r="A5" s="5"/>
      <c r="B5" s="5"/>
      <c r="C5" s="5"/>
      <c r="D5" s="5"/>
      <c r="E5" s="65"/>
      <c r="F5" s="6"/>
      <c r="G5" s="6"/>
      <c r="H5" s="37"/>
      <c r="I5" s="37"/>
      <c r="J5" s="32"/>
      <c r="K5" s="32"/>
      <c r="L5" s="38"/>
      <c r="N5" s="34" t="s">
        <v>96</v>
      </c>
      <c r="O5" s="34"/>
      <c r="P5" s="34"/>
      <c r="Q5" s="8"/>
      <c r="R5" s="8"/>
      <c r="S5" s="8"/>
      <c r="T5" s="8"/>
    </row>
    <row r="6" spans="1:20" ht="20.25" customHeight="1">
      <c r="A6" s="5"/>
      <c r="B6" s="5"/>
      <c r="C6" s="5"/>
      <c r="D6" s="6"/>
      <c r="E6" s="6"/>
      <c r="F6" s="6"/>
      <c r="G6" s="6"/>
      <c r="H6" s="7"/>
      <c r="I6" s="37"/>
      <c r="J6" s="38"/>
      <c r="K6" s="32"/>
      <c r="L6" s="32"/>
      <c r="N6" s="34" t="s">
        <v>98</v>
      </c>
      <c r="O6" s="34"/>
      <c r="P6" s="34"/>
      <c r="Q6" s="8"/>
      <c r="R6" s="8"/>
      <c r="S6" s="8"/>
      <c r="T6" s="8"/>
    </row>
    <row r="7" spans="1:20" ht="21.75" customHeight="1">
      <c r="A7" s="196" t="s">
        <v>46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8"/>
      <c r="R7" s="8"/>
      <c r="S7" s="8"/>
      <c r="T7" s="8"/>
    </row>
    <row r="8" spans="1:20" ht="25.5" customHeight="1">
      <c r="A8" s="197" t="s">
        <v>93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8"/>
      <c r="R8" s="8"/>
      <c r="S8" s="8"/>
      <c r="T8" s="8"/>
    </row>
    <row r="9" spans="1:17" s="31" customFormat="1" ht="18.75" customHeight="1">
      <c r="A9" s="120" t="s">
        <v>0</v>
      </c>
      <c r="B9" s="120"/>
      <c r="C9" s="120"/>
      <c r="D9" s="117" t="s">
        <v>51</v>
      </c>
      <c r="E9" s="120" t="s">
        <v>1</v>
      </c>
      <c r="F9" s="120"/>
      <c r="G9" s="120"/>
      <c r="H9" s="117" t="s">
        <v>52</v>
      </c>
      <c r="I9" s="120" t="s">
        <v>1</v>
      </c>
      <c r="J9" s="120"/>
      <c r="K9" s="120"/>
      <c r="L9" s="118" t="s">
        <v>53</v>
      </c>
      <c r="M9" s="117" t="s">
        <v>54</v>
      </c>
      <c r="N9" s="120" t="s">
        <v>1</v>
      </c>
      <c r="O9" s="120"/>
      <c r="P9" s="120"/>
      <c r="Q9" s="30"/>
    </row>
    <row r="10" spans="1:17" s="31" customFormat="1" ht="12.75" customHeight="1">
      <c r="A10" s="120"/>
      <c r="B10" s="120"/>
      <c r="C10" s="120"/>
      <c r="D10" s="117"/>
      <c r="E10" s="118" t="s">
        <v>2</v>
      </c>
      <c r="F10" s="118" t="s">
        <v>3</v>
      </c>
      <c r="G10" s="119" t="s">
        <v>35</v>
      </c>
      <c r="H10" s="117"/>
      <c r="I10" s="118" t="s">
        <v>2</v>
      </c>
      <c r="J10" s="118" t="s">
        <v>3</v>
      </c>
      <c r="K10" s="119" t="s">
        <v>35</v>
      </c>
      <c r="L10" s="118"/>
      <c r="M10" s="117"/>
      <c r="N10" s="118" t="s">
        <v>2</v>
      </c>
      <c r="O10" s="118" t="s">
        <v>3</v>
      </c>
      <c r="P10" s="119" t="s">
        <v>35</v>
      </c>
      <c r="Q10" s="30"/>
    </row>
    <row r="11" spans="1:17" s="29" customFormat="1" ht="34.5" customHeight="1">
      <c r="A11" s="120"/>
      <c r="B11" s="120"/>
      <c r="C11" s="120"/>
      <c r="D11" s="117"/>
      <c r="E11" s="118"/>
      <c r="F11" s="118"/>
      <c r="G11" s="119"/>
      <c r="H11" s="117"/>
      <c r="I11" s="118"/>
      <c r="J11" s="118"/>
      <c r="K11" s="119"/>
      <c r="L11" s="118"/>
      <c r="M11" s="117"/>
      <c r="N11" s="118"/>
      <c r="O11" s="118"/>
      <c r="P11" s="119"/>
      <c r="Q11" s="30"/>
    </row>
    <row r="12" spans="1:16" s="8" customFormat="1" ht="18" customHeight="1">
      <c r="A12" s="125" t="s">
        <v>4</v>
      </c>
      <c r="B12" s="125"/>
      <c r="C12" s="125"/>
      <c r="D12" s="52"/>
      <c r="E12" s="51"/>
      <c r="F12" s="51"/>
      <c r="G12" s="51"/>
      <c r="H12" s="52"/>
      <c r="I12" s="51"/>
      <c r="J12" s="51"/>
      <c r="K12" s="51"/>
      <c r="L12" s="51"/>
      <c r="M12" s="52"/>
      <c r="N12" s="51"/>
      <c r="O12" s="51"/>
      <c r="P12" s="51"/>
    </row>
    <row r="13" spans="1:16" s="8" customFormat="1" ht="17.25" customHeight="1">
      <c r="A13" s="121" t="s">
        <v>5</v>
      </c>
      <c r="B13" s="121"/>
      <c r="C13" s="121"/>
      <c r="D13" s="52"/>
      <c r="E13" s="51"/>
      <c r="F13" s="51"/>
      <c r="G13" s="51"/>
      <c r="H13" s="52"/>
      <c r="I13" s="51"/>
      <c r="J13" s="51"/>
      <c r="K13" s="51"/>
      <c r="L13" s="51"/>
      <c r="M13" s="52"/>
      <c r="N13" s="51"/>
      <c r="O13" s="51"/>
      <c r="P13" s="51"/>
    </row>
    <row r="14" spans="1:16" s="93" customFormat="1" ht="19.5" customHeight="1">
      <c r="A14" s="122" t="s">
        <v>6</v>
      </c>
      <c r="B14" s="122"/>
      <c r="C14" s="122"/>
      <c r="D14" s="91">
        <f>E14+F14</f>
        <v>42791200</v>
      </c>
      <c r="E14" s="92">
        <f>E15</f>
        <v>42791200</v>
      </c>
      <c r="F14" s="92">
        <f aca="true" t="shared" si="0" ref="F14:P14">F15</f>
        <v>0</v>
      </c>
      <c r="G14" s="92">
        <f t="shared" si="0"/>
        <v>0</v>
      </c>
      <c r="H14" s="92">
        <f>H15</f>
        <v>42791200</v>
      </c>
      <c r="I14" s="92">
        <f t="shared" si="0"/>
        <v>42791200</v>
      </c>
      <c r="J14" s="92">
        <f t="shared" si="0"/>
        <v>0</v>
      </c>
      <c r="K14" s="92">
        <f t="shared" si="0"/>
        <v>0</v>
      </c>
      <c r="L14" s="92">
        <f t="shared" si="0"/>
        <v>12300700</v>
      </c>
      <c r="M14" s="92">
        <f t="shared" si="0"/>
        <v>12944061.18</v>
      </c>
      <c r="N14" s="92">
        <f t="shared" si="0"/>
        <v>12944061.18</v>
      </c>
      <c r="O14" s="92">
        <f t="shared" si="0"/>
        <v>0</v>
      </c>
      <c r="P14" s="92">
        <f t="shared" si="0"/>
        <v>0</v>
      </c>
    </row>
    <row r="15" spans="1:18" s="8" customFormat="1" ht="18" customHeight="1">
      <c r="A15" s="123" t="s">
        <v>36</v>
      </c>
      <c r="B15" s="123"/>
      <c r="C15" s="123"/>
      <c r="D15" s="57">
        <f>E15+F15</f>
        <v>42791200</v>
      </c>
      <c r="E15" s="56">
        <f>E16+E25+E27</f>
        <v>42791200</v>
      </c>
      <c r="F15" s="56">
        <f aca="true" t="shared" si="1" ref="F15:P15">F16+F25+F27</f>
        <v>0</v>
      </c>
      <c r="G15" s="56">
        <f t="shared" si="1"/>
        <v>0</v>
      </c>
      <c r="H15" s="56">
        <f t="shared" si="1"/>
        <v>42791200</v>
      </c>
      <c r="I15" s="56">
        <f t="shared" si="1"/>
        <v>42791200</v>
      </c>
      <c r="J15" s="56">
        <f t="shared" si="1"/>
        <v>0</v>
      </c>
      <c r="K15" s="56">
        <f t="shared" si="1"/>
        <v>0</v>
      </c>
      <c r="L15" s="56">
        <f t="shared" si="1"/>
        <v>12300700</v>
      </c>
      <c r="M15" s="56">
        <f t="shared" si="1"/>
        <v>12944061.18</v>
      </c>
      <c r="N15" s="56">
        <f t="shared" si="1"/>
        <v>12944061.18</v>
      </c>
      <c r="O15" s="56">
        <f t="shared" si="1"/>
        <v>0</v>
      </c>
      <c r="P15" s="56">
        <f t="shared" si="1"/>
        <v>0</v>
      </c>
      <c r="R15" s="25"/>
    </row>
    <row r="16" spans="1:16" s="8" customFormat="1" ht="17.25" customHeight="1">
      <c r="A16" s="135" t="s">
        <v>37</v>
      </c>
      <c r="B16" s="135"/>
      <c r="C16" s="135"/>
      <c r="D16" s="57">
        <f>SUM(D17:D24)</f>
        <v>6028400</v>
      </c>
      <c r="E16" s="57">
        <f aca="true" t="shared" si="2" ref="E16:P16">SUM(E17:E24)</f>
        <v>6028400</v>
      </c>
      <c r="F16" s="57">
        <f t="shared" si="2"/>
        <v>0</v>
      </c>
      <c r="G16" s="57">
        <f t="shared" si="2"/>
        <v>0</v>
      </c>
      <c r="H16" s="57">
        <f t="shared" si="2"/>
        <v>6028400</v>
      </c>
      <c r="I16" s="57">
        <f t="shared" si="2"/>
        <v>6028400</v>
      </c>
      <c r="J16" s="57">
        <f t="shared" si="2"/>
        <v>0</v>
      </c>
      <c r="K16" s="57">
        <f t="shared" si="2"/>
        <v>0</v>
      </c>
      <c r="L16" s="57">
        <f t="shared" si="2"/>
        <v>1020400</v>
      </c>
      <c r="M16" s="57">
        <f>SUM(M17:M24)</f>
        <v>960264.5700000001</v>
      </c>
      <c r="N16" s="57">
        <f t="shared" si="2"/>
        <v>960264.5700000001</v>
      </c>
      <c r="O16" s="57">
        <f t="shared" si="2"/>
        <v>0</v>
      </c>
      <c r="P16" s="57">
        <f t="shared" si="2"/>
        <v>0</v>
      </c>
    </row>
    <row r="17" spans="1:16" s="11" customFormat="1" ht="49.5" customHeight="1">
      <c r="A17" s="126" t="s">
        <v>41</v>
      </c>
      <c r="B17" s="127"/>
      <c r="C17" s="128"/>
      <c r="D17" s="67">
        <f>E17+F17</f>
        <v>35000</v>
      </c>
      <c r="E17" s="53">
        <v>35000</v>
      </c>
      <c r="F17" s="53"/>
      <c r="G17" s="53"/>
      <c r="H17" s="54">
        <f aca="true" t="shared" si="3" ref="H17:H24">I17+J17</f>
        <v>35000</v>
      </c>
      <c r="I17" s="53">
        <v>35000</v>
      </c>
      <c r="J17" s="53"/>
      <c r="K17" s="53"/>
      <c r="L17" s="53">
        <v>6100</v>
      </c>
      <c r="M17" s="67">
        <f aca="true" t="shared" si="4" ref="M17:M29">N17+O17</f>
        <v>6094.16</v>
      </c>
      <c r="N17" s="53">
        <v>6094.16</v>
      </c>
      <c r="O17" s="53"/>
      <c r="P17" s="53"/>
    </row>
    <row r="18" spans="1:16" s="11" customFormat="1" ht="49.5" customHeight="1">
      <c r="A18" s="126" t="s">
        <v>42</v>
      </c>
      <c r="B18" s="127"/>
      <c r="C18" s="128"/>
      <c r="D18" s="67">
        <f>E18+F18</f>
        <v>45000</v>
      </c>
      <c r="E18" s="53">
        <v>45000</v>
      </c>
      <c r="F18" s="53"/>
      <c r="G18" s="53"/>
      <c r="H18" s="54">
        <f t="shared" si="3"/>
        <v>45000</v>
      </c>
      <c r="I18" s="53">
        <v>45000</v>
      </c>
      <c r="J18" s="53"/>
      <c r="K18" s="53"/>
      <c r="L18" s="53">
        <v>7500</v>
      </c>
      <c r="M18" s="67">
        <f t="shared" si="4"/>
        <v>3895.28</v>
      </c>
      <c r="N18" s="53">
        <v>3895.28</v>
      </c>
      <c r="O18" s="53"/>
      <c r="P18" s="53"/>
    </row>
    <row r="19" spans="1:16" s="11" customFormat="1" ht="48" customHeight="1">
      <c r="A19" s="126" t="s">
        <v>45</v>
      </c>
      <c r="B19" s="127"/>
      <c r="C19" s="128"/>
      <c r="D19" s="67">
        <f>E19+F19</f>
        <v>180000</v>
      </c>
      <c r="E19" s="53">
        <v>180000</v>
      </c>
      <c r="F19" s="53"/>
      <c r="G19" s="53"/>
      <c r="H19" s="54">
        <f t="shared" si="3"/>
        <v>180000</v>
      </c>
      <c r="I19" s="53">
        <v>180000</v>
      </c>
      <c r="J19" s="53"/>
      <c r="K19" s="53"/>
      <c r="L19" s="53">
        <v>30000</v>
      </c>
      <c r="M19" s="67">
        <f t="shared" si="4"/>
        <v>11962.85</v>
      </c>
      <c r="N19" s="53">
        <v>11962.85</v>
      </c>
      <c r="O19" s="53"/>
      <c r="P19" s="53"/>
    </row>
    <row r="20" spans="1:16" s="11" customFormat="1" ht="53.25" customHeight="1">
      <c r="A20" s="126" t="s">
        <v>43</v>
      </c>
      <c r="B20" s="127"/>
      <c r="C20" s="128"/>
      <c r="D20" s="67">
        <f>E20+F20</f>
        <v>4623800</v>
      </c>
      <c r="E20" s="53">
        <v>4623800</v>
      </c>
      <c r="F20" s="53"/>
      <c r="G20" s="53"/>
      <c r="H20" s="54">
        <f t="shared" si="3"/>
        <v>4623800</v>
      </c>
      <c r="I20" s="53">
        <v>4623800</v>
      </c>
      <c r="J20" s="53"/>
      <c r="K20" s="53"/>
      <c r="L20" s="53">
        <v>770600</v>
      </c>
      <c r="M20" s="67">
        <f t="shared" si="4"/>
        <v>736171.05</v>
      </c>
      <c r="N20" s="53">
        <v>736171.05</v>
      </c>
      <c r="O20" s="53"/>
      <c r="P20" s="53"/>
    </row>
    <row r="21" spans="1:16" s="8" customFormat="1" ht="19.5" customHeight="1">
      <c r="A21" s="136" t="s">
        <v>7</v>
      </c>
      <c r="B21" s="136"/>
      <c r="C21" s="136"/>
      <c r="D21" s="54">
        <f aca="true" t="shared" si="5" ref="D21:D30">E21</f>
        <v>119800</v>
      </c>
      <c r="E21" s="53">
        <v>119800</v>
      </c>
      <c r="F21" s="53"/>
      <c r="G21" s="53"/>
      <c r="H21" s="54">
        <f t="shared" si="3"/>
        <v>119800</v>
      </c>
      <c r="I21" s="53">
        <v>119800</v>
      </c>
      <c r="J21" s="53"/>
      <c r="K21" s="53"/>
      <c r="L21" s="53">
        <v>22000</v>
      </c>
      <c r="M21" s="54">
        <f t="shared" si="4"/>
        <v>25976.36</v>
      </c>
      <c r="N21" s="53">
        <v>25976.36</v>
      </c>
      <c r="O21" s="53"/>
      <c r="P21" s="53"/>
    </row>
    <row r="22" spans="1:16" s="8" customFormat="1" ht="19.5" customHeight="1">
      <c r="A22" s="136" t="s">
        <v>8</v>
      </c>
      <c r="B22" s="136"/>
      <c r="C22" s="136"/>
      <c r="D22" s="54">
        <f t="shared" si="5"/>
        <v>913100</v>
      </c>
      <c r="E22" s="53">
        <v>913100</v>
      </c>
      <c r="F22" s="53"/>
      <c r="G22" s="53"/>
      <c r="H22" s="54">
        <f t="shared" si="3"/>
        <v>913100</v>
      </c>
      <c r="I22" s="53">
        <v>913100</v>
      </c>
      <c r="J22" s="53"/>
      <c r="K22" s="53"/>
      <c r="L22" s="53">
        <v>161300</v>
      </c>
      <c r="M22" s="54">
        <f t="shared" si="4"/>
        <v>152325.32</v>
      </c>
      <c r="N22" s="53">
        <v>152325.32</v>
      </c>
      <c r="O22" s="53"/>
      <c r="P22" s="53"/>
    </row>
    <row r="23" spans="1:16" s="8" customFormat="1" ht="19.5" customHeight="1">
      <c r="A23" s="136" t="s">
        <v>9</v>
      </c>
      <c r="B23" s="136"/>
      <c r="C23" s="136"/>
      <c r="D23" s="54">
        <f t="shared" si="5"/>
        <v>25000</v>
      </c>
      <c r="E23" s="53">
        <v>25000</v>
      </c>
      <c r="F23" s="53"/>
      <c r="G23" s="53"/>
      <c r="H23" s="54">
        <f t="shared" si="3"/>
        <v>25000</v>
      </c>
      <c r="I23" s="53">
        <v>25000</v>
      </c>
      <c r="J23" s="53"/>
      <c r="K23" s="53"/>
      <c r="L23" s="53">
        <v>6300</v>
      </c>
      <c r="M23" s="54">
        <f t="shared" si="4"/>
        <v>6049.38</v>
      </c>
      <c r="N23" s="53">
        <v>6049.38</v>
      </c>
      <c r="O23" s="53"/>
      <c r="P23" s="53"/>
    </row>
    <row r="24" spans="1:16" s="8" customFormat="1" ht="19.5" customHeight="1">
      <c r="A24" s="136" t="s">
        <v>10</v>
      </c>
      <c r="B24" s="136"/>
      <c r="C24" s="136"/>
      <c r="D24" s="54">
        <f t="shared" si="5"/>
        <v>86700</v>
      </c>
      <c r="E24" s="53">
        <v>86700</v>
      </c>
      <c r="F24" s="53"/>
      <c r="G24" s="53"/>
      <c r="H24" s="54">
        <f t="shared" si="3"/>
        <v>86700</v>
      </c>
      <c r="I24" s="53">
        <v>86700</v>
      </c>
      <c r="J24" s="53"/>
      <c r="K24" s="53"/>
      <c r="L24" s="53">
        <v>16600</v>
      </c>
      <c r="M24" s="54">
        <f t="shared" si="4"/>
        <v>17790.17</v>
      </c>
      <c r="N24" s="53">
        <v>17790.17</v>
      </c>
      <c r="O24" s="53"/>
      <c r="P24" s="53"/>
    </row>
    <row r="25" spans="1:16" s="9" customFormat="1" ht="19.5" customHeight="1">
      <c r="A25" s="182" t="s">
        <v>55</v>
      </c>
      <c r="B25" s="183"/>
      <c r="C25" s="184"/>
      <c r="D25" s="55">
        <f t="shared" si="5"/>
        <v>1400</v>
      </c>
      <c r="E25" s="56">
        <f>E26</f>
        <v>1400</v>
      </c>
      <c r="F25" s="56"/>
      <c r="G25" s="56"/>
      <c r="H25" s="57">
        <f>I25</f>
        <v>1400</v>
      </c>
      <c r="I25" s="56">
        <f>I26</f>
        <v>1400</v>
      </c>
      <c r="J25" s="56"/>
      <c r="K25" s="56"/>
      <c r="L25" s="56">
        <f>L26</f>
        <v>300</v>
      </c>
      <c r="M25" s="55">
        <f t="shared" si="4"/>
        <v>0</v>
      </c>
      <c r="N25" s="56">
        <f>N26</f>
        <v>0</v>
      </c>
      <c r="O25" s="56"/>
      <c r="P25" s="56"/>
    </row>
    <row r="26" spans="1:16" s="8" customFormat="1" ht="19.5" customHeight="1">
      <c r="A26" s="185" t="s">
        <v>56</v>
      </c>
      <c r="B26" s="186"/>
      <c r="C26" s="187"/>
      <c r="D26" s="54">
        <f t="shared" si="5"/>
        <v>1400</v>
      </c>
      <c r="E26" s="53">
        <v>1400</v>
      </c>
      <c r="F26" s="53"/>
      <c r="G26" s="53"/>
      <c r="H26" s="54">
        <f>I26</f>
        <v>1400</v>
      </c>
      <c r="I26" s="53">
        <v>1400</v>
      </c>
      <c r="J26" s="53"/>
      <c r="K26" s="53"/>
      <c r="L26" s="53">
        <v>300</v>
      </c>
      <c r="M26" s="54">
        <f t="shared" si="4"/>
        <v>0</v>
      </c>
      <c r="N26" s="53"/>
      <c r="O26" s="53"/>
      <c r="P26" s="53"/>
    </row>
    <row r="27" spans="1:16" s="9" customFormat="1" ht="19.5" customHeight="1">
      <c r="A27" s="178" t="s">
        <v>57</v>
      </c>
      <c r="B27" s="179"/>
      <c r="C27" s="180"/>
      <c r="D27" s="57">
        <f t="shared" si="5"/>
        <v>36761400</v>
      </c>
      <c r="E27" s="56">
        <f>E28+E29</f>
        <v>36761400</v>
      </c>
      <c r="F27" s="56"/>
      <c r="G27" s="56"/>
      <c r="H27" s="57">
        <f>I27+J27</f>
        <v>36761400</v>
      </c>
      <c r="I27" s="56">
        <f>I28+I29</f>
        <v>36761400</v>
      </c>
      <c r="J27" s="56"/>
      <c r="K27" s="56"/>
      <c r="L27" s="56">
        <f>L28+L29</f>
        <v>11280000</v>
      </c>
      <c r="M27" s="55">
        <f t="shared" si="4"/>
        <v>11983796.61</v>
      </c>
      <c r="N27" s="56">
        <f>N28+N29</f>
        <v>11983796.61</v>
      </c>
      <c r="O27" s="56"/>
      <c r="P27" s="56"/>
    </row>
    <row r="28" spans="1:16" s="8" customFormat="1" ht="19.5" customHeight="1">
      <c r="A28" s="188" t="s">
        <v>58</v>
      </c>
      <c r="B28" s="189"/>
      <c r="C28" s="190"/>
      <c r="D28" s="54">
        <f t="shared" si="5"/>
        <v>8119500</v>
      </c>
      <c r="E28" s="53">
        <v>8119500</v>
      </c>
      <c r="F28" s="53"/>
      <c r="G28" s="53"/>
      <c r="H28" s="54">
        <f>I28+J28</f>
        <v>8119500</v>
      </c>
      <c r="I28" s="53">
        <v>8119500</v>
      </c>
      <c r="J28" s="53"/>
      <c r="K28" s="53"/>
      <c r="L28" s="53">
        <v>2029875</v>
      </c>
      <c r="M28" s="54">
        <f t="shared" si="4"/>
        <v>2318626.11</v>
      </c>
      <c r="N28" s="53">
        <v>2318626.11</v>
      </c>
      <c r="O28" s="53"/>
      <c r="P28" s="53"/>
    </row>
    <row r="29" spans="1:16" s="8" customFormat="1" ht="19.5" customHeight="1">
      <c r="A29" s="175" t="s">
        <v>59</v>
      </c>
      <c r="B29" s="176"/>
      <c r="C29" s="177"/>
      <c r="D29" s="54">
        <f t="shared" si="5"/>
        <v>28641900</v>
      </c>
      <c r="E29" s="53">
        <v>28641900</v>
      </c>
      <c r="F29" s="53"/>
      <c r="G29" s="53"/>
      <c r="H29" s="54">
        <f>I29+J29</f>
        <v>28641900</v>
      </c>
      <c r="I29" s="53">
        <v>28641900</v>
      </c>
      <c r="J29" s="53"/>
      <c r="K29" s="53"/>
      <c r="L29" s="53">
        <v>9250125</v>
      </c>
      <c r="M29" s="54">
        <f t="shared" si="4"/>
        <v>9665170.5</v>
      </c>
      <c r="N29" s="53">
        <v>9665170.5</v>
      </c>
      <c r="O29" s="53"/>
      <c r="P29" s="53"/>
    </row>
    <row r="30" spans="1:16" s="93" customFormat="1" ht="19.5" customHeight="1">
      <c r="A30" s="122" t="s">
        <v>11</v>
      </c>
      <c r="B30" s="122"/>
      <c r="C30" s="122"/>
      <c r="D30" s="91">
        <f t="shared" si="5"/>
        <v>171300</v>
      </c>
      <c r="E30" s="92">
        <f>E33+E36</f>
        <v>171300</v>
      </c>
      <c r="F30" s="92">
        <f>F33+F38</f>
        <v>0</v>
      </c>
      <c r="G30" s="92">
        <f>G33+G38</f>
        <v>0</v>
      </c>
      <c r="H30" s="91">
        <f aca="true" t="shared" si="6" ref="H30:H37">I30</f>
        <v>171300</v>
      </c>
      <c r="I30" s="92">
        <f>I33+I34</f>
        <v>171300</v>
      </c>
      <c r="J30" s="92">
        <f>J33+J38</f>
        <v>0</v>
      </c>
      <c r="K30" s="92">
        <f>K33+K38</f>
        <v>0</v>
      </c>
      <c r="L30" s="92">
        <f>L31+L34</f>
        <v>38000</v>
      </c>
      <c r="M30" s="91">
        <f aca="true" t="shared" si="7" ref="M30:M37">N30</f>
        <v>44716.34</v>
      </c>
      <c r="N30" s="92">
        <f>N31+N34</f>
        <v>44716.34</v>
      </c>
      <c r="O30" s="92">
        <f>O33</f>
        <v>0</v>
      </c>
      <c r="P30" s="92">
        <f>P33</f>
        <v>0</v>
      </c>
    </row>
    <row r="31" spans="1:16" s="8" customFormat="1" ht="19.5" customHeight="1">
      <c r="A31" s="135" t="s">
        <v>12</v>
      </c>
      <c r="B31" s="135"/>
      <c r="C31" s="135"/>
      <c r="D31" s="57">
        <f>D32</f>
        <v>20500</v>
      </c>
      <c r="E31" s="56">
        <f>E32</f>
        <v>20500</v>
      </c>
      <c r="F31" s="56">
        <v>0</v>
      </c>
      <c r="G31" s="56">
        <v>0</v>
      </c>
      <c r="H31" s="57">
        <f t="shared" si="6"/>
        <v>20500</v>
      </c>
      <c r="I31" s="56">
        <f aca="true" t="shared" si="8" ref="I31:K32">I32</f>
        <v>20500</v>
      </c>
      <c r="J31" s="56">
        <f t="shared" si="8"/>
        <v>0</v>
      </c>
      <c r="K31" s="56">
        <f t="shared" si="8"/>
        <v>0</v>
      </c>
      <c r="L31" s="56">
        <f>L32</f>
        <v>5500</v>
      </c>
      <c r="M31" s="57">
        <f t="shared" si="7"/>
        <v>11897</v>
      </c>
      <c r="N31" s="56">
        <f aca="true" t="shared" si="9" ref="N31:P32">N32</f>
        <v>11897</v>
      </c>
      <c r="O31" s="56">
        <f t="shared" si="9"/>
        <v>0</v>
      </c>
      <c r="P31" s="56">
        <f t="shared" si="9"/>
        <v>0</v>
      </c>
    </row>
    <row r="32" spans="1:16" s="8" customFormat="1" ht="21" customHeight="1">
      <c r="A32" s="135" t="s">
        <v>13</v>
      </c>
      <c r="B32" s="135"/>
      <c r="C32" s="135"/>
      <c r="D32" s="57">
        <f>D33</f>
        <v>20500</v>
      </c>
      <c r="E32" s="56">
        <f>E33</f>
        <v>20500</v>
      </c>
      <c r="F32" s="56">
        <v>0</v>
      </c>
      <c r="G32" s="56">
        <v>0</v>
      </c>
      <c r="H32" s="57">
        <f t="shared" si="6"/>
        <v>20500</v>
      </c>
      <c r="I32" s="56">
        <f t="shared" si="8"/>
        <v>20500</v>
      </c>
      <c r="J32" s="56">
        <f t="shared" si="8"/>
        <v>0</v>
      </c>
      <c r="K32" s="56">
        <f t="shared" si="8"/>
        <v>0</v>
      </c>
      <c r="L32" s="56">
        <f>L33</f>
        <v>5500</v>
      </c>
      <c r="M32" s="57">
        <f t="shared" si="7"/>
        <v>11897</v>
      </c>
      <c r="N32" s="56">
        <f t="shared" si="9"/>
        <v>11897</v>
      </c>
      <c r="O32" s="56">
        <f t="shared" si="9"/>
        <v>0</v>
      </c>
      <c r="P32" s="56">
        <f t="shared" si="9"/>
        <v>0</v>
      </c>
    </row>
    <row r="33" spans="1:16" s="8" customFormat="1" ht="18" customHeight="1">
      <c r="A33" s="136" t="s">
        <v>14</v>
      </c>
      <c r="B33" s="136"/>
      <c r="C33" s="136"/>
      <c r="D33" s="54">
        <f>E33</f>
        <v>20500</v>
      </c>
      <c r="E33" s="53">
        <v>20500</v>
      </c>
      <c r="F33" s="53"/>
      <c r="G33" s="53"/>
      <c r="H33" s="54">
        <f t="shared" si="6"/>
        <v>20500</v>
      </c>
      <c r="I33" s="53">
        <v>20500</v>
      </c>
      <c r="J33" s="53"/>
      <c r="K33" s="53"/>
      <c r="L33" s="53">
        <v>5500</v>
      </c>
      <c r="M33" s="54">
        <f t="shared" si="7"/>
        <v>11897</v>
      </c>
      <c r="N33" s="53">
        <v>11897</v>
      </c>
      <c r="O33" s="53">
        <v>0</v>
      </c>
      <c r="P33" s="53"/>
    </row>
    <row r="34" spans="1:16" s="39" customFormat="1" ht="33" customHeight="1">
      <c r="A34" s="123" t="s">
        <v>47</v>
      </c>
      <c r="B34" s="123"/>
      <c r="C34" s="123"/>
      <c r="D34" s="55">
        <f>E34</f>
        <v>150800</v>
      </c>
      <c r="E34" s="58">
        <f>E35</f>
        <v>150800</v>
      </c>
      <c r="F34" s="58">
        <v>0</v>
      </c>
      <c r="G34" s="58">
        <v>0</v>
      </c>
      <c r="H34" s="55">
        <f t="shared" si="6"/>
        <v>150800</v>
      </c>
      <c r="I34" s="58">
        <f>I35</f>
        <v>150800</v>
      </c>
      <c r="J34" s="58">
        <v>0</v>
      </c>
      <c r="K34" s="58">
        <v>0</v>
      </c>
      <c r="L34" s="58">
        <f>L35</f>
        <v>32500</v>
      </c>
      <c r="M34" s="55">
        <f t="shared" si="7"/>
        <v>32819.34</v>
      </c>
      <c r="N34" s="58">
        <f>N35</f>
        <v>32819.34</v>
      </c>
      <c r="O34" s="58"/>
      <c r="P34" s="58"/>
    </row>
    <row r="35" spans="1:16" s="39" customFormat="1" ht="18" customHeight="1">
      <c r="A35" s="132" t="s">
        <v>48</v>
      </c>
      <c r="B35" s="133"/>
      <c r="C35" s="134"/>
      <c r="D35" s="55">
        <f>E35</f>
        <v>150800</v>
      </c>
      <c r="E35" s="58">
        <f>E36</f>
        <v>150800</v>
      </c>
      <c r="F35" s="58"/>
      <c r="G35" s="58"/>
      <c r="H35" s="55">
        <f t="shared" si="6"/>
        <v>150800</v>
      </c>
      <c r="I35" s="58">
        <f>I36</f>
        <v>150800</v>
      </c>
      <c r="J35" s="58"/>
      <c r="K35" s="58"/>
      <c r="L35" s="58">
        <f>L36</f>
        <v>32500</v>
      </c>
      <c r="M35" s="55">
        <f t="shared" si="7"/>
        <v>32819.34</v>
      </c>
      <c r="N35" s="58">
        <f>N36</f>
        <v>32819.34</v>
      </c>
      <c r="O35" s="58"/>
      <c r="P35" s="58"/>
    </row>
    <row r="36" spans="1:16" s="8" customFormat="1" ht="18" customHeight="1">
      <c r="A36" s="129" t="s">
        <v>49</v>
      </c>
      <c r="B36" s="130"/>
      <c r="C36" s="131"/>
      <c r="D36" s="54">
        <f>E36</f>
        <v>150800</v>
      </c>
      <c r="E36" s="53">
        <v>150800</v>
      </c>
      <c r="F36" s="53"/>
      <c r="G36" s="53"/>
      <c r="H36" s="54">
        <f t="shared" si="6"/>
        <v>150800</v>
      </c>
      <c r="I36" s="53">
        <v>150800</v>
      </c>
      <c r="J36" s="53"/>
      <c r="K36" s="53"/>
      <c r="L36" s="53">
        <v>32500</v>
      </c>
      <c r="M36" s="54">
        <f t="shared" si="7"/>
        <v>32819.34</v>
      </c>
      <c r="N36" s="53">
        <v>32819.34</v>
      </c>
      <c r="O36" s="53"/>
      <c r="P36" s="53"/>
    </row>
    <row r="37" spans="1:16" s="9" customFormat="1" ht="21" customHeight="1">
      <c r="A37" s="123" t="s">
        <v>15</v>
      </c>
      <c r="B37" s="123"/>
      <c r="C37" s="123"/>
      <c r="D37" s="57">
        <f>E37</f>
        <v>42962500</v>
      </c>
      <c r="E37" s="57">
        <f>E14+E30</f>
        <v>42962500</v>
      </c>
      <c r="F37" s="57">
        <f>F14+F30</f>
        <v>0</v>
      </c>
      <c r="G37" s="57">
        <f>G14+G30</f>
        <v>0</v>
      </c>
      <c r="H37" s="57">
        <f t="shared" si="6"/>
        <v>42962500</v>
      </c>
      <c r="I37" s="57">
        <f>I14+I30</f>
        <v>42962500</v>
      </c>
      <c r="J37" s="57">
        <v>0</v>
      </c>
      <c r="K37" s="57">
        <v>0</v>
      </c>
      <c r="L37" s="57">
        <f>L30+L14</f>
        <v>12338700</v>
      </c>
      <c r="M37" s="57">
        <f t="shared" si="7"/>
        <v>12988777.52</v>
      </c>
      <c r="N37" s="57">
        <f>N30+N14</f>
        <v>12988777.52</v>
      </c>
      <c r="O37" s="57">
        <v>0</v>
      </c>
      <c r="P37" s="57">
        <v>0</v>
      </c>
    </row>
    <row r="38" spans="1:24" s="93" customFormat="1" ht="21" customHeight="1">
      <c r="A38" s="122" t="s">
        <v>16</v>
      </c>
      <c r="B38" s="122"/>
      <c r="C38" s="122"/>
      <c r="D38" s="91">
        <f>E38+F38</f>
        <v>151703368</v>
      </c>
      <c r="E38" s="92">
        <f>E39</f>
        <v>151703368</v>
      </c>
      <c r="F38" s="92">
        <f>F39</f>
        <v>0</v>
      </c>
      <c r="G38" s="92">
        <f>G39</f>
        <v>0</v>
      </c>
      <c r="H38" s="91">
        <f>H39</f>
        <v>153217968</v>
      </c>
      <c r="I38" s="92">
        <f>I39</f>
        <v>153217968</v>
      </c>
      <c r="J38" s="92">
        <v>0</v>
      </c>
      <c r="K38" s="92">
        <v>0</v>
      </c>
      <c r="L38" s="92">
        <f>L39</f>
        <v>36684810</v>
      </c>
      <c r="M38" s="91">
        <f aca="true" t="shared" si="10" ref="M38:M43">N38+O38</f>
        <v>36028540.510000005</v>
      </c>
      <c r="N38" s="94">
        <f>N40+N42</f>
        <v>36028540.510000005</v>
      </c>
      <c r="O38" s="94">
        <f>O40+O42</f>
        <v>0</v>
      </c>
      <c r="P38" s="94">
        <f>P40+P42</f>
        <v>0</v>
      </c>
      <c r="Q38" s="95"/>
      <c r="R38" s="96"/>
      <c r="S38" s="96"/>
      <c r="T38" s="96"/>
      <c r="U38" s="96"/>
      <c r="V38" s="96"/>
      <c r="W38" s="96"/>
      <c r="X38" s="96"/>
    </row>
    <row r="39" spans="1:24" s="8" customFormat="1" ht="20.25" customHeight="1">
      <c r="A39" s="123" t="s">
        <v>17</v>
      </c>
      <c r="B39" s="123"/>
      <c r="C39" s="123"/>
      <c r="D39" s="57">
        <f>E39+F39</f>
        <v>151703368</v>
      </c>
      <c r="E39" s="56">
        <f>E40+E42</f>
        <v>151703368</v>
      </c>
      <c r="F39" s="56">
        <f>F40+F42</f>
        <v>0</v>
      </c>
      <c r="G39" s="56">
        <f>G40+G42</f>
        <v>0</v>
      </c>
      <c r="H39" s="57">
        <f>I39</f>
        <v>153217968</v>
      </c>
      <c r="I39" s="56">
        <f>I40+I42</f>
        <v>153217968</v>
      </c>
      <c r="J39" s="56">
        <v>0</v>
      </c>
      <c r="K39" s="56">
        <v>0</v>
      </c>
      <c r="L39" s="56">
        <f>L40+L42</f>
        <v>36684810</v>
      </c>
      <c r="M39" s="57">
        <f t="shared" si="10"/>
        <v>36028540.510000005</v>
      </c>
      <c r="N39" s="56">
        <f>N40+N42</f>
        <v>36028540.510000005</v>
      </c>
      <c r="O39" s="56">
        <f>O40+O42</f>
        <v>0</v>
      </c>
      <c r="P39" s="56">
        <f>P40+P42</f>
        <v>0</v>
      </c>
      <c r="Q39" s="12"/>
      <c r="R39" s="10"/>
      <c r="S39" s="10"/>
      <c r="T39" s="10"/>
      <c r="U39" s="10"/>
      <c r="V39" s="10"/>
      <c r="W39" s="10"/>
      <c r="X39" s="10"/>
    </row>
    <row r="40" spans="1:24" s="8" customFormat="1" ht="18.75" customHeight="1">
      <c r="A40" s="123" t="s">
        <v>18</v>
      </c>
      <c r="B40" s="123"/>
      <c r="C40" s="123"/>
      <c r="D40" s="57">
        <f>E40+F40</f>
        <v>11315750</v>
      </c>
      <c r="E40" s="56">
        <f>E41</f>
        <v>11315750</v>
      </c>
      <c r="F40" s="56">
        <f>F41</f>
        <v>0</v>
      </c>
      <c r="G40" s="56">
        <f>G41</f>
        <v>0</v>
      </c>
      <c r="H40" s="57">
        <f>I40</f>
        <v>12565750</v>
      </c>
      <c r="I40" s="56">
        <f>I41</f>
        <v>12565750</v>
      </c>
      <c r="J40" s="56">
        <v>0</v>
      </c>
      <c r="K40" s="56">
        <v>0</v>
      </c>
      <c r="L40" s="56">
        <f>L41</f>
        <v>4500000</v>
      </c>
      <c r="M40" s="57">
        <f t="shared" si="10"/>
        <v>4500000</v>
      </c>
      <c r="N40" s="56">
        <f>N41</f>
        <v>4500000</v>
      </c>
      <c r="O40" s="56">
        <f>O41</f>
        <v>0</v>
      </c>
      <c r="P40" s="56">
        <f>P41</f>
        <v>0</v>
      </c>
      <c r="Q40" s="12"/>
      <c r="R40" s="10"/>
      <c r="S40" s="10"/>
      <c r="T40" s="10"/>
      <c r="U40" s="10"/>
      <c r="V40" s="10"/>
      <c r="W40" s="10"/>
      <c r="X40" s="10"/>
    </row>
    <row r="41" spans="1:24" s="8" customFormat="1" ht="18.75" customHeight="1">
      <c r="A41" s="124" t="s">
        <v>38</v>
      </c>
      <c r="B41" s="124"/>
      <c r="C41" s="124"/>
      <c r="D41" s="54">
        <f>E41</f>
        <v>11315750</v>
      </c>
      <c r="E41" s="53">
        <v>11315750</v>
      </c>
      <c r="F41" s="53">
        <v>0</v>
      </c>
      <c r="G41" s="53"/>
      <c r="H41" s="54">
        <f>I41</f>
        <v>12565750</v>
      </c>
      <c r="I41" s="53">
        <v>12565750</v>
      </c>
      <c r="J41" s="53"/>
      <c r="K41" s="53"/>
      <c r="L41" s="53">
        <v>4500000</v>
      </c>
      <c r="M41" s="54">
        <f t="shared" si="10"/>
        <v>4500000</v>
      </c>
      <c r="N41" s="53">
        <v>4500000</v>
      </c>
      <c r="O41" s="53">
        <v>0</v>
      </c>
      <c r="P41" s="53"/>
      <c r="Q41" s="12"/>
      <c r="R41" s="10"/>
      <c r="S41" s="10"/>
      <c r="T41" s="10"/>
      <c r="U41" s="10"/>
      <c r="V41" s="10"/>
      <c r="W41" s="10"/>
      <c r="X41" s="10"/>
    </row>
    <row r="42" spans="1:24" s="8" customFormat="1" ht="18" customHeight="1">
      <c r="A42" s="135" t="s">
        <v>19</v>
      </c>
      <c r="B42" s="135"/>
      <c r="C42" s="135"/>
      <c r="D42" s="57">
        <f>E42+F42</f>
        <v>140387618</v>
      </c>
      <c r="E42" s="56">
        <f>E43+E44+E45</f>
        <v>140387618</v>
      </c>
      <c r="F42" s="56">
        <f>F43+F44</f>
        <v>0</v>
      </c>
      <c r="G42" s="56">
        <f>G43+G44</f>
        <v>0</v>
      </c>
      <c r="H42" s="57">
        <f>I42</f>
        <v>140652218</v>
      </c>
      <c r="I42" s="56">
        <f>I43+I44+I45</f>
        <v>140652218</v>
      </c>
      <c r="J42" s="56">
        <f>J43+J44</f>
        <v>0</v>
      </c>
      <c r="K42" s="56">
        <f>K43+K44</f>
        <v>0</v>
      </c>
      <c r="L42" s="56">
        <f>L43+L44+L45</f>
        <v>32184810</v>
      </c>
      <c r="M42" s="57">
        <f>N42+O42</f>
        <v>31528540.51</v>
      </c>
      <c r="N42" s="56">
        <f>N43+N44+N45</f>
        <v>31528540.51</v>
      </c>
      <c r="O42" s="56">
        <f>O43+O44</f>
        <v>0</v>
      </c>
      <c r="P42" s="56">
        <f>P43+P44</f>
        <v>0</v>
      </c>
      <c r="Q42" s="12"/>
      <c r="R42" s="10"/>
      <c r="S42" s="10"/>
      <c r="T42" s="10"/>
      <c r="U42" s="10"/>
      <c r="V42" s="10"/>
      <c r="W42" s="10"/>
      <c r="X42" s="10"/>
    </row>
    <row r="43" spans="1:24" s="8" customFormat="1" ht="84" customHeight="1">
      <c r="A43" s="124" t="s">
        <v>39</v>
      </c>
      <c r="B43" s="124"/>
      <c r="C43" s="124"/>
      <c r="D43" s="54">
        <f>E43+F43</f>
        <v>139440200</v>
      </c>
      <c r="E43" s="53">
        <v>139440200</v>
      </c>
      <c r="F43" s="53"/>
      <c r="G43" s="53"/>
      <c r="H43" s="54">
        <f>I43+J43</f>
        <v>139440200</v>
      </c>
      <c r="I43" s="53">
        <v>139440200</v>
      </c>
      <c r="J43" s="53"/>
      <c r="K43" s="53"/>
      <c r="L43" s="53">
        <v>31698300</v>
      </c>
      <c r="M43" s="54">
        <f t="shared" si="10"/>
        <v>31268399.14</v>
      </c>
      <c r="N43" s="53">
        <v>31268399.14</v>
      </c>
      <c r="O43" s="53"/>
      <c r="P43" s="53"/>
      <c r="Q43" s="12"/>
      <c r="R43" s="10"/>
      <c r="S43" s="10"/>
      <c r="T43" s="10"/>
      <c r="U43" s="10"/>
      <c r="V43" s="10"/>
      <c r="W43" s="10"/>
      <c r="X43" s="10"/>
    </row>
    <row r="44" spans="1:24" s="8" customFormat="1" ht="18" customHeight="1">
      <c r="A44" s="124" t="s">
        <v>60</v>
      </c>
      <c r="B44" s="124"/>
      <c r="C44" s="124"/>
      <c r="D44" s="54">
        <f>E44+F44</f>
        <v>0</v>
      </c>
      <c r="E44" s="53"/>
      <c r="F44" s="53"/>
      <c r="G44" s="53"/>
      <c r="H44" s="54">
        <f>I44</f>
        <v>264600</v>
      </c>
      <c r="I44" s="53">
        <v>264600</v>
      </c>
      <c r="J44" s="53"/>
      <c r="K44" s="53"/>
      <c r="L44" s="53">
        <v>264600</v>
      </c>
      <c r="M44" s="54">
        <f>N44+O44</f>
        <v>65600</v>
      </c>
      <c r="N44" s="53">
        <v>65600</v>
      </c>
      <c r="O44" s="53"/>
      <c r="P44" s="53"/>
      <c r="Q44" s="13"/>
      <c r="R44" s="10"/>
      <c r="S44" s="10"/>
      <c r="T44" s="10"/>
      <c r="U44" s="10"/>
      <c r="V44" s="10"/>
      <c r="W44" s="10"/>
      <c r="X44" s="10"/>
    </row>
    <row r="45" spans="1:24" s="8" customFormat="1" ht="132.75" customHeight="1">
      <c r="A45" s="124" t="s">
        <v>61</v>
      </c>
      <c r="B45" s="124"/>
      <c r="C45" s="124"/>
      <c r="D45" s="54">
        <f>E45+F45</f>
        <v>947418</v>
      </c>
      <c r="E45" s="53">
        <v>947418</v>
      </c>
      <c r="F45" s="53"/>
      <c r="G45" s="53"/>
      <c r="H45" s="54">
        <f>I45</f>
        <v>947418</v>
      </c>
      <c r="I45" s="53">
        <v>947418</v>
      </c>
      <c r="J45" s="53"/>
      <c r="K45" s="53"/>
      <c r="L45" s="53">
        <v>221910</v>
      </c>
      <c r="M45" s="54">
        <f>N45+O45</f>
        <v>194541.37</v>
      </c>
      <c r="N45" s="53">
        <v>194541.37</v>
      </c>
      <c r="O45" s="53"/>
      <c r="P45" s="53"/>
      <c r="Q45" s="13"/>
      <c r="R45" s="10"/>
      <c r="S45" s="10"/>
      <c r="T45" s="10"/>
      <c r="U45" s="10"/>
      <c r="V45" s="10"/>
      <c r="W45" s="10"/>
      <c r="X45" s="10"/>
    </row>
    <row r="46" spans="1:24" s="93" customFormat="1" ht="19.5" customHeight="1">
      <c r="A46" s="138" t="s">
        <v>20</v>
      </c>
      <c r="B46" s="138"/>
      <c r="C46" s="138"/>
      <c r="D46" s="97">
        <f>E46+F46</f>
        <v>194665868</v>
      </c>
      <c r="E46" s="98">
        <f>E38+E37</f>
        <v>194665868</v>
      </c>
      <c r="F46" s="98">
        <f>F38+F37</f>
        <v>0</v>
      </c>
      <c r="G46" s="98">
        <f>G38+G37</f>
        <v>0</v>
      </c>
      <c r="H46" s="97">
        <f>I46</f>
        <v>196180468</v>
      </c>
      <c r="I46" s="98">
        <f>I38+I37</f>
        <v>196180468</v>
      </c>
      <c r="J46" s="98">
        <f>J38+J37</f>
        <v>0</v>
      </c>
      <c r="K46" s="98">
        <f>K38+K37</f>
        <v>0</v>
      </c>
      <c r="L46" s="98">
        <f>L38+L37</f>
        <v>49023510</v>
      </c>
      <c r="M46" s="97">
        <f>M37+M38</f>
        <v>49017318.03</v>
      </c>
      <c r="N46" s="98">
        <f>N37+N38</f>
        <v>49017318.03</v>
      </c>
      <c r="O46" s="98">
        <f>O37+O38</f>
        <v>0</v>
      </c>
      <c r="P46" s="98">
        <f>P37+P38</f>
        <v>0</v>
      </c>
      <c r="Q46" s="99"/>
      <c r="R46" s="96"/>
      <c r="S46" s="96"/>
      <c r="T46" s="96"/>
      <c r="U46" s="96"/>
      <c r="V46" s="96"/>
      <c r="W46" s="96"/>
      <c r="X46" s="96"/>
    </row>
    <row r="47" spans="1:24" s="8" customFormat="1" ht="19.5" customHeight="1">
      <c r="A47" s="121" t="s">
        <v>21</v>
      </c>
      <c r="B47" s="121"/>
      <c r="C47" s="121"/>
      <c r="D47" s="54"/>
      <c r="E47" s="53"/>
      <c r="F47" s="53"/>
      <c r="G47" s="53"/>
      <c r="H47" s="54"/>
      <c r="I47" s="53"/>
      <c r="J47" s="53"/>
      <c r="K47" s="53"/>
      <c r="L47" s="53"/>
      <c r="M47" s="54"/>
      <c r="N47" s="53"/>
      <c r="O47" s="53"/>
      <c r="P47" s="53"/>
      <c r="Q47" s="13"/>
      <c r="R47" s="10"/>
      <c r="S47" s="10"/>
      <c r="T47" s="10"/>
      <c r="U47" s="10"/>
      <c r="V47" s="10"/>
      <c r="W47" s="10"/>
      <c r="X47" s="10"/>
    </row>
    <row r="48" spans="1:24" s="9" customFormat="1" ht="20.25" customHeight="1">
      <c r="A48" s="135" t="s">
        <v>22</v>
      </c>
      <c r="B48" s="135"/>
      <c r="C48" s="135"/>
      <c r="D48" s="57">
        <f>F48</f>
        <v>1045612</v>
      </c>
      <c r="E48" s="56">
        <v>0</v>
      </c>
      <c r="F48" s="56">
        <f>F49+F50</f>
        <v>1045612</v>
      </c>
      <c r="G48" s="56">
        <f>G49+G50</f>
        <v>0</v>
      </c>
      <c r="H48" s="57">
        <f>J48</f>
        <v>1075849.09</v>
      </c>
      <c r="I48" s="56">
        <f>I49+I50</f>
        <v>0</v>
      </c>
      <c r="J48" s="56">
        <f>J49+J50</f>
        <v>1075849.09</v>
      </c>
      <c r="K48" s="56">
        <f>K49+K50</f>
        <v>0</v>
      </c>
      <c r="L48" s="56">
        <v>0</v>
      </c>
      <c r="M48" s="57">
        <f>N48+O48</f>
        <v>296149.02999999997</v>
      </c>
      <c r="N48" s="56">
        <v>0</v>
      </c>
      <c r="O48" s="56">
        <f>O49+O50</f>
        <v>296149.02999999997</v>
      </c>
      <c r="P48" s="56">
        <f>P49+P50</f>
        <v>0</v>
      </c>
      <c r="Q48" s="13"/>
      <c r="R48" s="14"/>
      <c r="S48" s="14"/>
      <c r="T48" s="14"/>
      <c r="U48" s="14"/>
      <c r="V48" s="14"/>
      <c r="W48" s="14"/>
      <c r="X48" s="14"/>
    </row>
    <row r="49" spans="1:24" s="11" customFormat="1" ht="36" customHeight="1">
      <c r="A49" s="124" t="s">
        <v>23</v>
      </c>
      <c r="B49" s="124"/>
      <c r="C49" s="124"/>
      <c r="D49" s="54">
        <f>E49+F49</f>
        <v>1045612</v>
      </c>
      <c r="E49" s="53"/>
      <c r="F49" s="53">
        <v>1045612</v>
      </c>
      <c r="G49" s="53"/>
      <c r="H49" s="54">
        <f>I49+J49</f>
        <v>1045909.41</v>
      </c>
      <c r="I49" s="53"/>
      <c r="J49" s="53">
        <v>1045909.41</v>
      </c>
      <c r="K49" s="53"/>
      <c r="L49" s="53"/>
      <c r="M49" s="54">
        <f>N49+O49</f>
        <v>266209.35</v>
      </c>
      <c r="N49" s="53"/>
      <c r="O49" s="53">
        <v>266209.35</v>
      </c>
      <c r="P49" s="53"/>
      <c r="Q49" s="13"/>
      <c r="R49" s="10"/>
      <c r="S49" s="10"/>
      <c r="T49" s="10"/>
      <c r="U49" s="10"/>
      <c r="V49" s="10"/>
      <c r="W49" s="10"/>
      <c r="X49" s="10"/>
    </row>
    <row r="50" spans="1:24" s="8" customFormat="1" ht="22.5" customHeight="1">
      <c r="A50" s="124" t="s">
        <v>24</v>
      </c>
      <c r="B50" s="124"/>
      <c r="C50" s="124"/>
      <c r="D50" s="54"/>
      <c r="E50" s="53"/>
      <c r="F50" s="53"/>
      <c r="G50" s="53"/>
      <c r="H50" s="54">
        <f>I50+J50</f>
        <v>29939.68</v>
      </c>
      <c r="I50" s="53"/>
      <c r="J50" s="53">
        <v>29939.68</v>
      </c>
      <c r="K50" s="53"/>
      <c r="L50" s="68"/>
      <c r="M50" s="54">
        <f>O50</f>
        <v>29939.68</v>
      </c>
      <c r="N50" s="53"/>
      <c r="O50" s="53">
        <v>29939.68</v>
      </c>
      <c r="P50" s="53"/>
      <c r="Q50" s="13"/>
      <c r="R50" s="22"/>
      <c r="S50" s="10"/>
      <c r="T50" s="10"/>
      <c r="U50" s="10"/>
      <c r="V50" s="10"/>
      <c r="W50" s="10"/>
      <c r="X50" s="10"/>
    </row>
    <row r="51" spans="1:24" s="82" customFormat="1" ht="17.25" customHeight="1">
      <c r="A51" s="139" t="s">
        <v>25</v>
      </c>
      <c r="B51" s="139"/>
      <c r="C51" s="139"/>
      <c r="D51" s="84">
        <f>F51</f>
        <v>1045612</v>
      </c>
      <c r="E51" s="85">
        <v>0</v>
      </c>
      <c r="F51" s="85">
        <f>F48</f>
        <v>1045612</v>
      </c>
      <c r="G51" s="85">
        <f>G48</f>
        <v>0</v>
      </c>
      <c r="H51" s="84">
        <f>J51</f>
        <v>1075849.09</v>
      </c>
      <c r="I51" s="85">
        <f>I48</f>
        <v>0</v>
      </c>
      <c r="J51" s="85">
        <f>J48</f>
        <v>1075849.09</v>
      </c>
      <c r="K51" s="85">
        <f>K48</f>
        <v>0</v>
      </c>
      <c r="L51" s="85">
        <v>0</v>
      </c>
      <c r="M51" s="84">
        <f>O51</f>
        <v>296149.02999999997</v>
      </c>
      <c r="N51" s="85">
        <v>0</v>
      </c>
      <c r="O51" s="85">
        <f>O48</f>
        <v>296149.02999999997</v>
      </c>
      <c r="P51" s="85">
        <f>P48</f>
        <v>0</v>
      </c>
      <c r="Q51" s="86"/>
      <c r="R51" s="83"/>
      <c r="S51" s="83"/>
      <c r="T51" s="83"/>
      <c r="U51" s="83"/>
      <c r="V51" s="83"/>
      <c r="W51" s="83"/>
      <c r="X51" s="83"/>
    </row>
    <row r="52" spans="1:24" s="90" customFormat="1" ht="20.25" customHeight="1">
      <c r="A52" s="140" t="s">
        <v>26</v>
      </c>
      <c r="B52" s="140"/>
      <c r="C52" s="140"/>
      <c r="D52" s="87">
        <f>E52+F52</f>
        <v>195711480</v>
      </c>
      <c r="E52" s="87">
        <f>E46</f>
        <v>194665868</v>
      </c>
      <c r="F52" s="87">
        <f>F51</f>
        <v>1045612</v>
      </c>
      <c r="G52" s="87">
        <f>G51</f>
        <v>0</v>
      </c>
      <c r="H52" s="87">
        <f>I52+J52</f>
        <v>197256317.09</v>
      </c>
      <c r="I52" s="87">
        <f>I46</f>
        <v>196180468</v>
      </c>
      <c r="J52" s="87">
        <f>J51</f>
        <v>1075849.09</v>
      </c>
      <c r="K52" s="87">
        <f>K51</f>
        <v>0</v>
      </c>
      <c r="L52" s="87">
        <f>L46</f>
        <v>49023510</v>
      </c>
      <c r="M52" s="87">
        <f>N52+O52</f>
        <v>49313467.06</v>
      </c>
      <c r="N52" s="87">
        <f>N46</f>
        <v>49017318.03</v>
      </c>
      <c r="O52" s="87">
        <f>O51</f>
        <v>296149.02999999997</v>
      </c>
      <c r="P52" s="87">
        <f>P51</f>
        <v>0</v>
      </c>
      <c r="Q52" s="88"/>
      <c r="R52" s="89"/>
      <c r="S52" s="89"/>
      <c r="T52" s="89"/>
      <c r="U52" s="89"/>
      <c r="V52" s="89"/>
      <c r="W52" s="89"/>
      <c r="X52" s="89"/>
    </row>
    <row r="53" spans="1:24" s="8" customFormat="1" ht="5.25" customHeight="1">
      <c r="A53" s="69"/>
      <c r="B53" s="69"/>
      <c r="C53" s="6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3"/>
      <c r="R53" s="10"/>
      <c r="S53" s="10"/>
      <c r="T53" s="10"/>
      <c r="U53" s="10"/>
      <c r="V53" s="10"/>
      <c r="W53" s="10"/>
      <c r="X53" s="10"/>
    </row>
    <row r="54" spans="1:24" s="16" customFormat="1" ht="26.25" customHeight="1">
      <c r="A54" s="137" t="s">
        <v>94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"/>
      <c r="R54" s="15"/>
      <c r="S54" s="15"/>
      <c r="T54" s="15"/>
      <c r="U54" s="15"/>
      <c r="V54" s="15"/>
      <c r="W54" s="15"/>
      <c r="X54" s="15"/>
    </row>
    <row r="55" spans="1:24" s="11" customFormat="1" ht="18.75" customHeight="1">
      <c r="A55" s="120" t="s">
        <v>0</v>
      </c>
      <c r="B55" s="120"/>
      <c r="C55" s="120"/>
      <c r="D55" s="117" t="str">
        <f>D9</f>
        <v>план на 2017 рік</v>
      </c>
      <c r="E55" s="141" t="s">
        <v>1</v>
      </c>
      <c r="F55" s="142"/>
      <c r="G55" s="143"/>
      <c r="H55" s="117" t="str">
        <f>H9</f>
        <v>уточнений план на  2017 рік</v>
      </c>
      <c r="I55" s="141" t="s">
        <v>1</v>
      </c>
      <c r="J55" s="142"/>
      <c r="K55" s="143"/>
      <c r="L55" s="118" t="str">
        <f>L9</f>
        <v>уточнений план загального фонду на  I квартал 2017 року</v>
      </c>
      <c r="M55" s="117" t="str">
        <f>M9</f>
        <v>виконано за I квартал 2017 року</v>
      </c>
      <c r="N55" s="141" t="s">
        <v>1</v>
      </c>
      <c r="O55" s="142"/>
      <c r="P55" s="143"/>
      <c r="Q55" s="13"/>
      <c r="R55" s="144"/>
      <c r="S55" s="145"/>
      <c r="T55" s="145"/>
      <c r="U55" s="10"/>
      <c r="V55" s="10"/>
      <c r="W55" s="10"/>
      <c r="X55" s="10"/>
    </row>
    <row r="56" spans="1:24" s="11" customFormat="1" ht="14.25" customHeight="1">
      <c r="A56" s="120"/>
      <c r="B56" s="120"/>
      <c r="C56" s="120"/>
      <c r="D56" s="117"/>
      <c r="E56" s="118" t="s">
        <v>2</v>
      </c>
      <c r="F56" s="118" t="s">
        <v>3</v>
      </c>
      <c r="G56" s="119" t="s">
        <v>35</v>
      </c>
      <c r="H56" s="117"/>
      <c r="I56" s="118" t="s">
        <v>2</v>
      </c>
      <c r="J56" s="118" t="s">
        <v>3</v>
      </c>
      <c r="K56" s="119" t="s">
        <v>35</v>
      </c>
      <c r="L56" s="118"/>
      <c r="M56" s="117"/>
      <c r="N56" s="118" t="s">
        <v>2</v>
      </c>
      <c r="O56" s="118" t="s">
        <v>3</v>
      </c>
      <c r="P56" s="119" t="s">
        <v>35</v>
      </c>
      <c r="Q56" s="13"/>
      <c r="R56" s="144"/>
      <c r="S56" s="146"/>
      <c r="T56" s="147"/>
      <c r="U56" s="10"/>
      <c r="V56" s="10"/>
      <c r="W56" s="10"/>
      <c r="X56" s="10"/>
    </row>
    <row r="57" spans="1:24" s="11" customFormat="1" ht="38.25" customHeight="1">
      <c r="A57" s="120"/>
      <c r="B57" s="120"/>
      <c r="C57" s="120"/>
      <c r="D57" s="117"/>
      <c r="E57" s="118"/>
      <c r="F57" s="118"/>
      <c r="G57" s="119"/>
      <c r="H57" s="117"/>
      <c r="I57" s="118"/>
      <c r="J57" s="118"/>
      <c r="K57" s="119"/>
      <c r="L57" s="118"/>
      <c r="M57" s="117"/>
      <c r="N57" s="118"/>
      <c r="O57" s="118"/>
      <c r="P57" s="119"/>
      <c r="Q57" s="13"/>
      <c r="R57" s="144"/>
      <c r="S57" s="146"/>
      <c r="T57" s="147"/>
      <c r="U57" s="10"/>
      <c r="V57" s="10"/>
      <c r="W57" s="10"/>
      <c r="X57" s="10"/>
    </row>
    <row r="58" spans="1:24" s="8" customFormat="1" ht="16.5">
      <c r="A58" s="125" t="s">
        <v>27</v>
      </c>
      <c r="B58" s="125"/>
      <c r="C58" s="125"/>
      <c r="D58" s="61"/>
      <c r="E58" s="62"/>
      <c r="F58" s="62"/>
      <c r="G58" s="62"/>
      <c r="H58" s="61"/>
      <c r="I58" s="62"/>
      <c r="J58" s="62"/>
      <c r="K58" s="62"/>
      <c r="L58" s="62"/>
      <c r="M58" s="61"/>
      <c r="N58" s="62"/>
      <c r="O58" s="62"/>
      <c r="P58" s="62"/>
      <c r="Q58" s="13"/>
      <c r="R58" s="17"/>
      <c r="S58" s="18"/>
      <c r="T58" s="18"/>
      <c r="U58" s="10"/>
      <c r="V58" s="10"/>
      <c r="W58" s="10"/>
      <c r="X58" s="10"/>
    </row>
    <row r="59" spans="1:24" s="102" customFormat="1" ht="16.5">
      <c r="A59" s="122" t="s">
        <v>28</v>
      </c>
      <c r="B59" s="122"/>
      <c r="C59" s="122"/>
      <c r="D59" s="91">
        <f>E59+F59</f>
        <v>23194238</v>
      </c>
      <c r="E59" s="92">
        <f>E60</f>
        <v>23060600</v>
      </c>
      <c r="F59" s="92">
        <f>F60</f>
        <v>133638</v>
      </c>
      <c r="G59" s="92">
        <f>G60</f>
        <v>130000</v>
      </c>
      <c r="H59" s="91">
        <f>I59+J59</f>
        <v>23422120</v>
      </c>
      <c r="I59" s="92">
        <f>I60</f>
        <v>22860310</v>
      </c>
      <c r="J59" s="92">
        <f>J60</f>
        <v>561810</v>
      </c>
      <c r="K59" s="92">
        <f>K60</f>
        <v>558172</v>
      </c>
      <c r="L59" s="92">
        <f>L60</f>
        <v>7352057</v>
      </c>
      <c r="M59" s="91">
        <f>N59+O59</f>
        <v>6093491.35</v>
      </c>
      <c r="N59" s="92">
        <f>N60</f>
        <v>5875601.81</v>
      </c>
      <c r="O59" s="92">
        <f>O60</f>
        <v>217889.54</v>
      </c>
      <c r="P59" s="92">
        <f>P60</f>
        <v>217772</v>
      </c>
      <c r="Q59" s="99"/>
      <c r="R59" s="100"/>
      <c r="S59" s="101"/>
      <c r="T59" s="101"/>
      <c r="U59" s="96"/>
      <c r="V59" s="96"/>
      <c r="W59" s="96"/>
      <c r="X59" s="96"/>
    </row>
    <row r="60" spans="1:24" s="11" customFormat="1" ht="57" customHeight="1">
      <c r="A60" s="148" t="s">
        <v>62</v>
      </c>
      <c r="B60" s="149"/>
      <c r="C60" s="150"/>
      <c r="D60" s="54">
        <f>E60+F60</f>
        <v>23194238</v>
      </c>
      <c r="E60" s="53">
        <v>23060600</v>
      </c>
      <c r="F60" s="53">
        <v>133638</v>
      </c>
      <c r="G60" s="53">
        <v>130000</v>
      </c>
      <c r="H60" s="54">
        <f>I60+J60</f>
        <v>23422120</v>
      </c>
      <c r="I60" s="53">
        <v>22860310</v>
      </c>
      <c r="J60" s="53">
        <v>561810</v>
      </c>
      <c r="K60" s="53">
        <v>558172</v>
      </c>
      <c r="L60" s="53">
        <v>7352057</v>
      </c>
      <c r="M60" s="54">
        <f>N60+O60</f>
        <v>6093491.35</v>
      </c>
      <c r="N60" s="53">
        <v>5875601.81</v>
      </c>
      <c r="O60" s="53">
        <v>217889.54</v>
      </c>
      <c r="P60" s="53">
        <v>217772</v>
      </c>
      <c r="Q60" s="13"/>
      <c r="R60" s="17"/>
      <c r="S60" s="18"/>
      <c r="T60" s="18"/>
      <c r="U60" s="10"/>
      <c r="V60" s="10"/>
      <c r="W60" s="10"/>
      <c r="X60" s="10"/>
    </row>
    <row r="61" spans="1:24" s="102" customFormat="1" ht="16.5">
      <c r="A61" s="122" t="s">
        <v>29</v>
      </c>
      <c r="B61" s="122"/>
      <c r="C61" s="122"/>
      <c r="D61" s="91">
        <f>E61+F61</f>
        <v>947418</v>
      </c>
      <c r="E61" s="92">
        <f>E62</f>
        <v>947418</v>
      </c>
      <c r="F61" s="92">
        <v>0</v>
      </c>
      <c r="G61" s="92">
        <v>0</v>
      </c>
      <c r="H61" s="91">
        <f>I61+J61</f>
        <v>947418</v>
      </c>
      <c r="I61" s="92">
        <f>I62</f>
        <v>947418</v>
      </c>
      <c r="J61" s="92">
        <f>J62</f>
        <v>0</v>
      </c>
      <c r="K61" s="92">
        <f>K62</f>
        <v>0</v>
      </c>
      <c r="L61" s="92">
        <f>L62</f>
        <v>221910</v>
      </c>
      <c r="M61" s="91">
        <f>N61+O61</f>
        <v>194541.37</v>
      </c>
      <c r="N61" s="92">
        <f>N62</f>
        <v>194541.37</v>
      </c>
      <c r="O61" s="92">
        <f>O62</f>
        <v>0</v>
      </c>
      <c r="P61" s="92">
        <f>P62</f>
        <v>0</v>
      </c>
      <c r="Q61" s="99"/>
      <c r="R61" s="100"/>
      <c r="S61" s="101"/>
      <c r="T61" s="101"/>
      <c r="U61" s="96"/>
      <c r="V61" s="96"/>
      <c r="W61" s="96"/>
      <c r="X61" s="96"/>
    </row>
    <row r="62" spans="1:24" s="11" customFormat="1" ht="72" customHeight="1">
      <c r="A62" s="148" t="s">
        <v>63</v>
      </c>
      <c r="B62" s="149"/>
      <c r="C62" s="150"/>
      <c r="D62" s="54">
        <f>E62</f>
        <v>947418</v>
      </c>
      <c r="E62" s="53">
        <v>947418</v>
      </c>
      <c r="F62" s="53"/>
      <c r="G62" s="53"/>
      <c r="H62" s="54">
        <f>I62</f>
        <v>947418</v>
      </c>
      <c r="I62" s="53">
        <v>947418</v>
      </c>
      <c r="J62" s="53">
        <v>0</v>
      </c>
      <c r="K62" s="53"/>
      <c r="L62" s="53">
        <v>221910</v>
      </c>
      <c r="M62" s="54">
        <f>N62</f>
        <v>194541.37</v>
      </c>
      <c r="N62" s="53">
        <v>194541.37</v>
      </c>
      <c r="O62" s="53"/>
      <c r="P62" s="53"/>
      <c r="Q62" s="13"/>
      <c r="R62" s="17"/>
      <c r="S62" s="18"/>
      <c r="T62" s="18"/>
      <c r="U62" s="10"/>
      <c r="V62" s="10"/>
      <c r="W62" s="10"/>
      <c r="X62" s="10"/>
    </row>
    <row r="63" spans="1:24" s="102" customFormat="1" ht="31.5" customHeight="1">
      <c r="A63" s="151" t="s">
        <v>30</v>
      </c>
      <c r="B63" s="151"/>
      <c r="C63" s="151"/>
      <c r="D63" s="91">
        <f>E63+F63</f>
        <v>158427010</v>
      </c>
      <c r="E63" s="92">
        <f>E64+E74+E75+E78+E80+E83+E85+E87+E88</f>
        <v>158060630</v>
      </c>
      <c r="F63" s="92">
        <f>F64+F74+F75+F78+F80+F83+F85+F87+F88</f>
        <v>366380</v>
      </c>
      <c r="G63" s="92">
        <f>G64+G74+G75+G78+G80+G83+G85+G87+G88</f>
        <v>0</v>
      </c>
      <c r="H63" s="92">
        <f>I63+J63</f>
        <v>158510469.68</v>
      </c>
      <c r="I63" s="92">
        <f>I64+I74+I75+I78+I80+I83+I85+I87+I88</f>
        <v>158063230</v>
      </c>
      <c r="J63" s="92">
        <f>J64+J74+J75+J78+J80+J83+J85+J87+J88</f>
        <v>447239.68</v>
      </c>
      <c r="K63" s="92">
        <f>K64+K74+K75+K78+K80+K83+K85+K87+K88</f>
        <v>63000</v>
      </c>
      <c r="L63" s="92">
        <f>L64+L74+L75+L78+L80+L83+L85+L87+L88</f>
        <v>36485558</v>
      </c>
      <c r="M63" s="92">
        <f>N63+O63</f>
        <v>35907154.91999999</v>
      </c>
      <c r="N63" s="92">
        <f>N64+N74+N75+N78+N80+N83+N85+N87+N88</f>
        <v>35797624.75999999</v>
      </c>
      <c r="O63" s="92">
        <f>O64+O74+O75+O78+O80+O83+O85+O87+O88</f>
        <v>109530.16</v>
      </c>
      <c r="P63" s="92">
        <f>P64+P74+P75+P78+P80+P83+P85+P87+P88</f>
        <v>0</v>
      </c>
      <c r="Q63" s="99"/>
      <c r="R63" s="100"/>
      <c r="S63" s="101"/>
      <c r="T63" s="101"/>
      <c r="U63" s="96"/>
      <c r="V63" s="96"/>
      <c r="W63" s="96"/>
      <c r="X63" s="96"/>
    </row>
    <row r="64" spans="1:24" s="47" customFormat="1" ht="51.75" customHeight="1">
      <c r="A64" s="162" t="s">
        <v>74</v>
      </c>
      <c r="B64" s="163"/>
      <c r="C64" s="164"/>
      <c r="D64" s="59">
        <f>E64+F64</f>
        <v>136205772</v>
      </c>
      <c r="E64" s="60">
        <f>SUM(E65:E73)</f>
        <v>136205772</v>
      </c>
      <c r="F64" s="60"/>
      <c r="G64" s="60"/>
      <c r="H64" s="63">
        <f>I64+J64</f>
        <v>136205772</v>
      </c>
      <c r="I64" s="64">
        <f>SUM(I65:I73)</f>
        <v>136205772</v>
      </c>
      <c r="J64" s="64"/>
      <c r="K64" s="64"/>
      <c r="L64" s="64">
        <f>SUM(L65:L73)</f>
        <v>30887599.999999996</v>
      </c>
      <c r="M64" s="63">
        <f>N64+O64</f>
        <v>30479713.189999998</v>
      </c>
      <c r="N64" s="64">
        <f>SUM(N65:N73)</f>
        <v>30479713.189999998</v>
      </c>
      <c r="O64" s="60"/>
      <c r="P64" s="60"/>
      <c r="Q64" s="43"/>
      <c r="R64" s="44"/>
      <c r="S64" s="45"/>
      <c r="T64" s="45"/>
      <c r="U64" s="46"/>
      <c r="V64" s="46"/>
      <c r="W64" s="46"/>
      <c r="X64" s="46"/>
    </row>
    <row r="65" spans="1:24" s="11" customFormat="1" ht="21.75" customHeight="1">
      <c r="A65" s="158" t="s">
        <v>64</v>
      </c>
      <c r="B65" s="159"/>
      <c r="C65" s="160"/>
      <c r="D65" s="54">
        <f>E65+F65</f>
        <v>1321506</v>
      </c>
      <c r="E65" s="53">
        <v>1321506</v>
      </c>
      <c r="F65" s="53"/>
      <c r="G65" s="53"/>
      <c r="H65" s="54">
        <f>I65+J65</f>
        <v>1321506</v>
      </c>
      <c r="I65" s="53">
        <v>1321506</v>
      </c>
      <c r="J65" s="53"/>
      <c r="K65" s="53"/>
      <c r="L65" s="53">
        <v>273937.29</v>
      </c>
      <c r="M65" s="54">
        <f aca="true" t="shared" si="11" ref="M65:M73">N65+O65</f>
        <v>273927.29</v>
      </c>
      <c r="N65" s="53">
        <v>273927.29</v>
      </c>
      <c r="O65" s="53"/>
      <c r="P65" s="53"/>
      <c r="Q65" s="13"/>
      <c r="R65" s="17"/>
      <c r="S65" s="18"/>
      <c r="T65" s="18"/>
      <c r="U65" s="10"/>
      <c r="V65" s="10"/>
      <c r="W65" s="10"/>
      <c r="X65" s="10"/>
    </row>
    <row r="66" spans="1:24" s="11" customFormat="1" ht="21.75" customHeight="1">
      <c r="A66" s="191" t="s">
        <v>65</v>
      </c>
      <c r="B66" s="192"/>
      <c r="C66" s="193"/>
      <c r="D66" s="54">
        <f aca="true" t="shared" si="12" ref="D66:D72">E66</f>
        <v>1170070</v>
      </c>
      <c r="E66" s="53">
        <v>1170070</v>
      </c>
      <c r="F66" s="53"/>
      <c r="G66" s="53"/>
      <c r="H66" s="54">
        <f aca="true" t="shared" si="13" ref="H66:H72">I66</f>
        <v>1170070</v>
      </c>
      <c r="I66" s="53">
        <v>1170070</v>
      </c>
      <c r="J66" s="53"/>
      <c r="K66" s="53"/>
      <c r="L66" s="53">
        <v>221083</v>
      </c>
      <c r="M66" s="54">
        <f t="shared" si="11"/>
        <v>83792.01</v>
      </c>
      <c r="N66" s="53">
        <v>83792.01</v>
      </c>
      <c r="O66" s="53"/>
      <c r="P66" s="53"/>
      <c r="Q66" s="13"/>
      <c r="R66" s="17"/>
      <c r="S66" s="18"/>
      <c r="T66" s="18"/>
      <c r="U66" s="10"/>
      <c r="V66" s="10"/>
      <c r="W66" s="10"/>
      <c r="X66" s="10"/>
    </row>
    <row r="67" spans="1:24" s="11" customFormat="1" ht="21" customHeight="1">
      <c r="A67" s="158" t="s">
        <v>66</v>
      </c>
      <c r="B67" s="159"/>
      <c r="C67" s="160"/>
      <c r="D67" s="54">
        <f t="shared" si="12"/>
        <v>72312300</v>
      </c>
      <c r="E67" s="53">
        <v>72312300</v>
      </c>
      <c r="F67" s="53"/>
      <c r="G67" s="53"/>
      <c r="H67" s="54">
        <f t="shared" si="13"/>
        <v>72312300</v>
      </c>
      <c r="I67" s="53">
        <v>72312300</v>
      </c>
      <c r="J67" s="53"/>
      <c r="K67" s="53"/>
      <c r="L67" s="53">
        <v>15936229.49</v>
      </c>
      <c r="M67" s="54">
        <f t="shared" si="11"/>
        <v>15729188.34</v>
      </c>
      <c r="N67" s="53">
        <v>15729188.34</v>
      </c>
      <c r="O67" s="53"/>
      <c r="P67" s="53"/>
      <c r="Q67" s="13"/>
      <c r="R67" s="17"/>
      <c r="S67" s="18"/>
      <c r="T67" s="18"/>
      <c r="U67" s="10"/>
      <c r="V67" s="10"/>
      <c r="W67" s="10"/>
      <c r="X67" s="10"/>
    </row>
    <row r="68" spans="1:24" s="11" customFormat="1" ht="39.75" customHeight="1">
      <c r="A68" s="158" t="s">
        <v>67</v>
      </c>
      <c r="B68" s="159"/>
      <c r="C68" s="160"/>
      <c r="D68" s="54">
        <f t="shared" si="12"/>
        <v>8769650</v>
      </c>
      <c r="E68" s="53">
        <v>8769650</v>
      </c>
      <c r="F68" s="53"/>
      <c r="G68" s="53"/>
      <c r="H68" s="54">
        <f t="shared" si="13"/>
        <v>8769650</v>
      </c>
      <c r="I68" s="53">
        <v>8769650</v>
      </c>
      <c r="J68" s="53"/>
      <c r="K68" s="53"/>
      <c r="L68" s="53">
        <v>1974241.79</v>
      </c>
      <c r="M68" s="54">
        <f t="shared" si="11"/>
        <v>1912001.75</v>
      </c>
      <c r="N68" s="53">
        <v>1912001.75</v>
      </c>
      <c r="O68" s="53"/>
      <c r="P68" s="53"/>
      <c r="Q68" s="13"/>
      <c r="R68" s="17"/>
      <c r="S68" s="18"/>
      <c r="T68" s="18"/>
      <c r="U68" s="10"/>
      <c r="V68" s="10"/>
      <c r="W68" s="10"/>
      <c r="X68" s="10"/>
    </row>
    <row r="69" spans="1:24" s="11" customFormat="1" ht="24.75" customHeight="1">
      <c r="A69" s="158" t="s">
        <v>68</v>
      </c>
      <c r="B69" s="159"/>
      <c r="C69" s="160"/>
      <c r="D69" s="54">
        <f t="shared" si="12"/>
        <v>13823530</v>
      </c>
      <c r="E69" s="53">
        <v>13823530</v>
      </c>
      <c r="F69" s="53"/>
      <c r="G69" s="53"/>
      <c r="H69" s="54">
        <f t="shared" si="13"/>
        <v>13823530</v>
      </c>
      <c r="I69" s="53">
        <v>13823530</v>
      </c>
      <c r="J69" s="53"/>
      <c r="K69" s="53"/>
      <c r="L69" s="53">
        <v>3618360.39</v>
      </c>
      <c r="M69" s="54">
        <f t="shared" si="11"/>
        <v>3618309.65</v>
      </c>
      <c r="N69" s="53">
        <v>3618309.65</v>
      </c>
      <c r="O69" s="53"/>
      <c r="P69" s="53"/>
      <c r="Q69" s="13"/>
      <c r="R69" s="17"/>
      <c r="S69" s="18"/>
      <c r="T69" s="18"/>
      <c r="U69" s="10"/>
      <c r="V69" s="10"/>
      <c r="W69" s="10"/>
      <c r="X69" s="10"/>
    </row>
    <row r="70" spans="1:24" s="11" customFormat="1" ht="22.5" customHeight="1">
      <c r="A70" s="158" t="s">
        <v>69</v>
      </c>
      <c r="B70" s="159"/>
      <c r="C70" s="160"/>
      <c r="D70" s="54">
        <f t="shared" si="12"/>
        <v>653230</v>
      </c>
      <c r="E70" s="53">
        <v>653230</v>
      </c>
      <c r="F70" s="53"/>
      <c r="G70" s="53"/>
      <c r="H70" s="54">
        <f t="shared" si="13"/>
        <v>653230</v>
      </c>
      <c r="I70" s="53">
        <v>653230</v>
      </c>
      <c r="J70" s="53"/>
      <c r="K70" s="53"/>
      <c r="L70" s="53">
        <v>138539.74</v>
      </c>
      <c r="M70" s="54">
        <f t="shared" si="11"/>
        <v>138524.74</v>
      </c>
      <c r="N70" s="53">
        <v>138524.74</v>
      </c>
      <c r="O70" s="53"/>
      <c r="P70" s="53"/>
      <c r="Q70" s="13"/>
      <c r="R70" s="17"/>
      <c r="S70" s="18"/>
      <c r="T70" s="18"/>
      <c r="U70" s="10"/>
      <c r="V70" s="10"/>
      <c r="W70" s="10"/>
      <c r="X70" s="10"/>
    </row>
    <row r="71" spans="1:24" s="11" customFormat="1" ht="21" customHeight="1">
      <c r="A71" s="158" t="s">
        <v>70</v>
      </c>
      <c r="B71" s="159"/>
      <c r="C71" s="160"/>
      <c r="D71" s="54">
        <f t="shared" si="12"/>
        <v>82560</v>
      </c>
      <c r="E71" s="53">
        <v>82560</v>
      </c>
      <c r="F71" s="53"/>
      <c r="G71" s="53"/>
      <c r="H71" s="54">
        <f t="shared" si="13"/>
        <v>82560</v>
      </c>
      <c r="I71" s="53">
        <v>82560</v>
      </c>
      <c r="J71" s="53"/>
      <c r="K71" s="53"/>
      <c r="L71" s="53">
        <v>23980</v>
      </c>
      <c r="M71" s="54">
        <f t="shared" si="11"/>
        <v>23220</v>
      </c>
      <c r="N71" s="53">
        <v>23220</v>
      </c>
      <c r="O71" s="53"/>
      <c r="P71" s="53"/>
      <c r="Q71" s="13"/>
      <c r="R71" s="17"/>
      <c r="S71" s="18"/>
      <c r="T71" s="18"/>
      <c r="U71" s="10"/>
      <c r="V71" s="10"/>
      <c r="W71" s="10"/>
      <c r="X71" s="10"/>
    </row>
    <row r="72" spans="1:24" s="11" customFormat="1" ht="36.75" customHeight="1">
      <c r="A72" s="148" t="s">
        <v>71</v>
      </c>
      <c r="B72" s="149"/>
      <c r="C72" s="150"/>
      <c r="D72" s="54">
        <f t="shared" si="12"/>
        <v>14932050</v>
      </c>
      <c r="E72" s="53">
        <v>14932050</v>
      </c>
      <c r="F72" s="53"/>
      <c r="G72" s="53"/>
      <c r="H72" s="54">
        <f t="shared" si="13"/>
        <v>14932050</v>
      </c>
      <c r="I72" s="53">
        <v>14932050</v>
      </c>
      <c r="J72" s="53"/>
      <c r="K72" s="53"/>
      <c r="L72" s="53">
        <v>2972515.49</v>
      </c>
      <c r="M72" s="54">
        <f t="shared" si="11"/>
        <v>2972501.84</v>
      </c>
      <c r="N72" s="53">
        <v>2972501.84</v>
      </c>
      <c r="O72" s="53"/>
      <c r="P72" s="53"/>
      <c r="Q72" s="13"/>
      <c r="R72" s="17"/>
      <c r="S72" s="18"/>
      <c r="T72" s="18"/>
      <c r="U72" s="10"/>
      <c r="V72" s="10"/>
      <c r="W72" s="10"/>
      <c r="X72" s="10"/>
    </row>
    <row r="73" spans="1:24" s="11" customFormat="1" ht="39.75" customHeight="1">
      <c r="A73" s="148" t="s">
        <v>72</v>
      </c>
      <c r="B73" s="149"/>
      <c r="C73" s="150"/>
      <c r="D73" s="54">
        <f aca="true" t="shared" si="14" ref="D73:D93">E73+F73</f>
        <v>23140876</v>
      </c>
      <c r="E73" s="53">
        <v>23140876</v>
      </c>
      <c r="F73" s="53"/>
      <c r="G73" s="53"/>
      <c r="H73" s="54">
        <f aca="true" t="shared" si="15" ref="H73:H79">I73+J73</f>
        <v>23140876</v>
      </c>
      <c r="I73" s="53">
        <v>23140876</v>
      </c>
      <c r="J73" s="53"/>
      <c r="K73" s="53"/>
      <c r="L73" s="53">
        <v>5728712.81</v>
      </c>
      <c r="M73" s="54">
        <f t="shared" si="11"/>
        <v>5728247.57</v>
      </c>
      <c r="N73" s="53">
        <v>5728247.57</v>
      </c>
      <c r="O73" s="53"/>
      <c r="P73" s="53"/>
      <c r="Q73" s="13"/>
      <c r="R73" s="17"/>
      <c r="S73" s="18"/>
      <c r="T73" s="18"/>
      <c r="U73" s="10"/>
      <c r="V73" s="10"/>
      <c r="W73" s="10"/>
      <c r="X73" s="10"/>
    </row>
    <row r="74" spans="1:24" s="50" customFormat="1" ht="39" customHeight="1">
      <c r="A74" s="162" t="s">
        <v>73</v>
      </c>
      <c r="B74" s="163"/>
      <c r="C74" s="164"/>
      <c r="D74" s="59">
        <f t="shared" si="14"/>
        <v>3234428</v>
      </c>
      <c r="E74" s="60">
        <v>3234428</v>
      </c>
      <c r="F74" s="60"/>
      <c r="G74" s="60"/>
      <c r="H74" s="59">
        <f t="shared" si="15"/>
        <v>3234428</v>
      </c>
      <c r="I74" s="60">
        <v>3234428</v>
      </c>
      <c r="J74" s="60"/>
      <c r="K74" s="60"/>
      <c r="L74" s="60">
        <v>810700</v>
      </c>
      <c r="M74" s="59">
        <f aca="true" t="shared" si="16" ref="M74:M79">N74+O74</f>
        <v>788685.95</v>
      </c>
      <c r="N74" s="60">
        <v>788685.95</v>
      </c>
      <c r="O74" s="60"/>
      <c r="P74" s="60"/>
      <c r="Q74" s="48"/>
      <c r="R74" s="44"/>
      <c r="S74" s="45"/>
      <c r="T74" s="45"/>
      <c r="U74" s="49"/>
      <c r="V74" s="49"/>
      <c r="W74" s="49"/>
      <c r="X74" s="49"/>
    </row>
    <row r="75" spans="1:24" s="50" customFormat="1" ht="57" customHeight="1">
      <c r="A75" s="169" t="s">
        <v>75</v>
      </c>
      <c r="B75" s="170"/>
      <c r="C75" s="171"/>
      <c r="D75" s="59">
        <f t="shared" si="14"/>
        <v>17950270</v>
      </c>
      <c r="E75" s="60">
        <f>E76+E77</f>
        <v>17583890</v>
      </c>
      <c r="F75" s="60">
        <f>F76+F77</f>
        <v>366380</v>
      </c>
      <c r="G75" s="60">
        <f>G76+G77</f>
        <v>0</v>
      </c>
      <c r="H75" s="63">
        <f>I75+J75</f>
        <v>18015870</v>
      </c>
      <c r="I75" s="60">
        <f>I76+I77</f>
        <v>17586490</v>
      </c>
      <c r="J75" s="60">
        <f>J76+J77</f>
        <v>429380</v>
      </c>
      <c r="K75" s="60">
        <f>K76+K77</f>
        <v>63000</v>
      </c>
      <c r="L75" s="60">
        <f>L76+L77</f>
        <v>4540333</v>
      </c>
      <c r="M75" s="63">
        <f t="shared" si="16"/>
        <v>4406137.37</v>
      </c>
      <c r="N75" s="60">
        <f>N76+N77</f>
        <v>4313450.99</v>
      </c>
      <c r="O75" s="60">
        <f>O76+O77</f>
        <v>92686.38</v>
      </c>
      <c r="P75" s="60">
        <f>P76+P77</f>
        <v>0</v>
      </c>
      <c r="Q75" s="48"/>
      <c r="R75" s="44"/>
      <c r="S75" s="45"/>
      <c r="T75" s="45"/>
      <c r="U75" s="49"/>
      <c r="V75" s="49"/>
      <c r="W75" s="49"/>
      <c r="X75" s="49"/>
    </row>
    <row r="76" spans="1:24" s="11" customFormat="1" ht="55.5" customHeight="1">
      <c r="A76" s="158" t="s">
        <v>76</v>
      </c>
      <c r="B76" s="159"/>
      <c r="C76" s="160"/>
      <c r="D76" s="54">
        <f t="shared" si="14"/>
        <v>14478905</v>
      </c>
      <c r="E76" s="53">
        <v>14112525</v>
      </c>
      <c r="F76" s="53">
        <v>366380</v>
      </c>
      <c r="G76" s="53"/>
      <c r="H76" s="54">
        <f>I76+J76</f>
        <v>14544505</v>
      </c>
      <c r="I76" s="53">
        <v>14115125</v>
      </c>
      <c r="J76" s="53">
        <v>429380</v>
      </c>
      <c r="K76" s="53">
        <v>63000</v>
      </c>
      <c r="L76" s="53">
        <v>3557990</v>
      </c>
      <c r="M76" s="54">
        <f t="shared" si="16"/>
        <v>3504015.48</v>
      </c>
      <c r="N76" s="53">
        <v>3411329.1</v>
      </c>
      <c r="O76" s="53">
        <v>92686.38</v>
      </c>
      <c r="P76" s="53"/>
      <c r="Q76" s="13"/>
      <c r="R76" s="17"/>
      <c r="S76" s="18"/>
      <c r="T76" s="18"/>
      <c r="U76" s="10"/>
      <c r="V76" s="10"/>
      <c r="W76" s="10"/>
      <c r="X76" s="10"/>
    </row>
    <row r="77" spans="1:24" s="11" customFormat="1" ht="24" customHeight="1">
      <c r="A77" s="158" t="s">
        <v>77</v>
      </c>
      <c r="B77" s="159"/>
      <c r="C77" s="160"/>
      <c r="D77" s="54">
        <f t="shared" si="14"/>
        <v>3471365</v>
      </c>
      <c r="E77" s="53">
        <v>3471365</v>
      </c>
      <c r="F77" s="53"/>
      <c r="G77" s="53"/>
      <c r="H77" s="54">
        <f t="shared" si="15"/>
        <v>3471365</v>
      </c>
      <c r="I77" s="53">
        <v>3471365</v>
      </c>
      <c r="J77" s="53"/>
      <c r="K77" s="53"/>
      <c r="L77" s="53">
        <v>982343</v>
      </c>
      <c r="M77" s="54">
        <f t="shared" si="16"/>
        <v>902121.89</v>
      </c>
      <c r="N77" s="53">
        <v>902121.89</v>
      </c>
      <c r="O77" s="53"/>
      <c r="P77" s="53"/>
      <c r="Q77" s="13"/>
      <c r="R77" s="17"/>
      <c r="S77" s="18"/>
      <c r="T77" s="18"/>
      <c r="U77" s="10"/>
      <c r="V77" s="10"/>
      <c r="W77" s="10"/>
      <c r="X77" s="10"/>
    </row>
    <row r="78" spans="1:24" s="50" customFormat="1" ht="26.25" customHeight="1">
      <c r="A78" s="172" t="s">
        <v>80</v>
      </c>
      <c r="B78" s="173"/>
      <c r="C78" s="174"/>
      <c r="D78" s="59">
        <f t="shared" si="14"/>
        <v>31700</v>
      </c>
      <c r="E78" s="60">
        <f>E79</f>
        <v>31700</v>
      </c>
      <c r="F78" s="60"/>
      <c r="G78" s="60"/>
      <c r="H78" s="59">
        <f t="shared" si="15"/>
        <v>31700</v>
      </c>
      <c r="I78" s="60">
        <f>I79</f>
        <v>31700</v>
      </c>
      <c r="J78" s="60"/>
      <c r="K78" s="60"/>
      <c r="L78" s="60">
        <f>L79</f>
        <v>5000</v>
      </c>
      <c r="M78" s="59">
        <f t="shared" si="16"/>
        <v>3555.3</v>
      </c>
      <c r="N78" s="60">
        <f>N79</f>
        <v>3555.3</v>
      </c>
      <c r="O78" s="60"/>
      <c r="P78" s="60"/>
      <c r="Q78" s="48"/>
      <c r="R78" s="44"/>
      <c r="S78" s="45"/>
      <c r="T78" s="45"/>
      <c r="U78" s="49"/>
      <c r="V78" s="49"/>
      <c r="W78" s="49"/>
      <c r="X78" s="49"/>
    </row>
    <row r="79" spans="1:24" s="11" customFormat="1" ht="25.5" customHeight="1">
      <c r="A79" s="158" t="s">
        <v>81</v>
      </c>
      <c r="B79" s="159"/>
      <c r="C79" s="160"/>
      <c r="D79" s="54">
        <f t="shared" si="14"/>
        <v>31700</v>
      </c>
      <c r="E79" s="53">
        <v>31700</v>
      </c>
      <c r="F79" s="53"/>
      <c r="G79" s="53"/>
      <c r="H79" s="54">
        <f t="shared" si="15"/>
        <v>31700</v>
      </c>
      <c r="I79" s="53">
        <v>31700</v>
      </c>
      <c r="J79" s="53"/>
      <c r="K79" s="53"/>
      <c r="L79" s="53">
        <v>5000</v>
      </c>
      <c r="M79" s="54">
        <f t="shared" si="16"/>
        <v>3555.3</v>
      </c>
      <c r="N79" s="53">
        <v>3555.3</v>
      </c>
      <c r="O79" s="53"/>
      <c r="P79" s="53"/>
      <c r="Q79" s="13"/>
      <c r="R79" s="17"/>
      <c r="S79" s="18"/>
      <c r="T79" s="18"/>
      <c r="U79" s="10"/>
      <c r="V79" s="10"/>
      <c r="W79" s="10"/>
      <c r="X79" s="10"/>
    </row>
    <row r="80" spans="1:24" s="50" customFormat="1" ht="36" customHeight="1">
      <c r="A80" s="169" t="s">
        <v>82</v>
      </c>
      <c r="B80" s="170"/>
      <c r="C80" s="171"/>
      <c r="D80" s="59">
        <f t="shared" si="14"/>
        <v>15000</v>
      </c>
      <c r="E80" s="60">
        <f>E81+E82</f>
        <v>15000</v>
      </c>
      <c r="F80" s="60"/>
      <c r="G80" s="60"/>
      <c r="H80" s="60">
        <f>H81+H82</f>
        <v>15000</v>
      </c>
      <c r="I80" s="60">
        <f>I81+I82</f>
        <v>15000</v>
      </c>
      <c r="J80" s="60"/>
      <c r="K80" s="60"/>
      <c r="L80" s="60">
        <f>L81+L82</f>
        <v>2500</v>
      </c>
      <c r="M80" s="60">
        <f>M81+M82</f>
        <v>2497.8</v>
      </c>
      <c r="N80" s="60">
        <f>N81+N82</f>
        <v>2497.8</v>
      </c>
      <c r="O80" s="60"/>
      <c r="P80" s="60"/>
      <c r="Q80" s="48"/>
      <c r="R80" s="44"/>
      <c r="S80" s="45"/>
      <c r="T80" s="45"/>
      <c r="U80" s="49"/>
      <c r="V80" s="49"/>
      <c r="W80" s="49"/>
      <c r="X80" s="49"/>
    </row>
    <row r="81" spans="1:24" s="11" customFormat="1" ht="38.25" customHeight="1">
      <c r="A81" s="158" t="s">
        <v>83</v>
      </c>
      <c r="B81" s="159"/>
      <c r="C81" s="160"/>
      <c r="D81" s="54">
        <f t="shared" si="14"/>
        <v>5000</v>
      </c>
      <c r="E81" s="53">
        <v>5000</v>
      </c>
      <c r="F81" s="53"/>
      <c r="G81" s="53"/>
      <c r="H81" s="54">
        <f>I81</f>
        <v>5000</v>
      </c>
      <c r="I81" s="53">
        <v>5000</v>
      </c>
      <c r="J81" s="53"/>
      <c r="K81" s="53"/>
      <c r="L81" s="53">
        <v>2500</v>
      </c>
      <c r="M81" s="54">
        <f aca="true" t="shared" si="17" ref="M81:M93">N81+O81</f>
        <v>2497.8</v>
      </c>
      <c r="N81" s="53">
        <v>2497.8</v>
      </c>
      <c r="O81" s="53"/>
      <c r="P81" s="53"/>
      <c r="Q81" s="13"/>
      <c r="R81" s="17"/>
      <c r="S81" s="18"/>
      <c r="T81" s="18"/>
      <c r="U81" s="10"/>
      <c r="V81" s="10"/>
      <c r="W81" s="10"/>
      <c r="X81" s="10"/>
    </row>
    <row r="82" spans="1:24" s="11" customFormat="1" ht="25.5" customHeight="1">
      <c r="A82" s="158" t="s">
        <v>84</v>
      </c>
      <c r="B82" s="159"/>
      <c r="C82" s="160"/>
      <c r="D82" s="54">
        <f t="shared" si="14"/>
        <v>10000</v>
      </c>
      <c r="E82" s="53">
        <v>10000</v>
      </c>
      <c r="F82" s="53"/>
      <c r="G82" s="53"/>
      <c r="H82" s="54">
        <f>I82</f>
        <v>10000</v>
      </c>
      <c r="I82" s="53">
        <v>10000</v>
      </c>
      <c r="J82" s="53"/>
      <c r="K82" s="53"/>
      <c r="L82" s="53"/>
      <c r="M82" s="54">
        <f t="shared" si="17"/>
        <v>0</v>
      </c>
      <c r="N82" s="53"/>
      <c r="O82" s="53"/>
      <c r="P82" s="53"/>
      <c r="Q82" s="13"/>
      <c r="R82" s="17"/>
      <c r="S82" s="18"/>
      <c r="T82" s="18"/>
      <c r="U82" s="10"/>
      <c r="V82" s="10"/>
      <c r="W82" s="10"/>
      <c r="X82" s="10"/>
    </row>
    <row r="83" spans="1:24" s="50" customFormat="1" ht="26.25" customHeight="1">
      <c r="A83" s="169" t="s">
        <v>85</v>
      </c>
      <c r="B83" s="170"/>
      <c r="C83" s="171"/>
      <c r="D83" s="59">
        <f t="shared" si="14"/>
        <v>5300</v>
      </c>
      <c r="E83" s="60">
        <f>E84</f>
        <v>5300</v>
      </c>
      <c r="F83" s="60"/>
      <c r="G83" s="60"/>
      <c r="H83" s="60">
        <f>H84</f>
        <v>5300</v>
      </c>
      <c r="I83" s="60">
        <f>I84</f>
        <v>5300</v>
      </c>
      <c r="J83" s="60">
        <f aca="true" t="shared" si="18" ref="J83:P83">J84</f>
        <v>0</v>
      </c>
      <c r="K83" s="60">
        <f t="shared" si="18"/>
        <v>0</v>
      </c>
      <c r="L83" s="60">
        <f>L84</f>
        <v>600</v>
      </c>
      <c r="M83" s="60">
        <f t="shared" si="17"/>
        <v>600</v>
      </c>
      <c r="N83" s="60">
        <f>N84</f>
        <v>600</v>
      </c>
      <c r="O83" s="60">
        <f t="shared" si="18"/>
        <v>0</v>
      </c>
      <c r="P83" s="60">
        <f t="shared" si="18"/>
        <v>0</v>
      </c>
      <c r="Q83" s="48"/>
      <c r="R83" s="44"/>
      <c r="S83" s="45"/>
      <c r="T83" s="45"/>
      <c r="U83" s="49"/>
      <c r="V83" s="49"/>
      <c r="W83" s="49"/>
      <c r="X83" s="49"/>
    </row>
    <row r="84" spans="1:24" s="11" customFormat="1" ht="39" customHeight="1">
      <c r="A84" s="158" t="s">
        <v>86</v>
      </c>
      <c r="B84" s="159"/>
      <c r="C84" s="160"/>
      <c r="D84" s="54">
        <f t="shared" si="14"/>
        <v>5300</v>
      </c>
      <c r="E84" s="53">
        <v>5300</v>
      </c>
      <c r="F84" s="53"/>
      <c r="G84" s="53"/>
      <c r="H84" s="54">
        <f>I84</f>
        <v>5300</v>
      </c>
      <c r="I84" s="53">
        <v>5300</v>
      </c>
      <c r="J84" s="53"/>
      <c r="K84" s="53"/>
      <c r="L84" s="53">
        <v>600</v>
      </c>
      <c r="M84" s="53">
        <f t="shared" si="17"/>
        <v>600</v>
      </c>
      <c r="N84" s="53">
        <v>600</v>
      </c>
      <c r="O84" s="53"/>
      <c r="P84" s="53"/>
      <c r="Q84" s="13"/>
      <c r="R84" s="17"/>
      <c r="S84" s="18"/>
      <c r="T84" s="18"/>
      <c r="U84" s="10"/>
      <c r="V84" s="10"/>
      <c r="W84" s="10"/>
      <c r="X84" s="10"/>
    </row>
    <row r="85" spans="1:24" s="50" customFormat="1" ht="78.75" customHeight="1">
      <c r="A85" s="169" t="s">
        <v>78</v>
      </c>
      <c r="B85" s="170"/>
      <c r="C85" s="171"/>
      <c r="D85" s="59">
        <f t="shared" si="14"/>
        <v>354070</v>
      </c>
      <c r="E85" s="60">
        <f>E86</f>
        <v>354070</v>
      </c>
      <c r="F85" s="60"/>
      <c r="G85" s="60"/>
      <c r="H85" s="59">
        <f>I85</f>
        <v>354070</v>
      </c>
      <c r="I85" s="60">
        <f>I86</f>
        <v>354070</v>
      </c>
      <c r="J85" s="60"/>
      <c r="K85" s="60"/>
      <c r="L85" s="60">
        <f>L86</f>
        <v>85542</v>
      </c>
      <c r="M85" s="60">
        <f t="shared" si="17"/>
        <v>79223.87</v>
      </c>
      <c r="N85" s="60">
        <f>N86</f>
        <v>79223.87</v>
      </c>
      <c r="O85" s="60"/>
      <c r="P85" s="60"/>
      <c r="Q85" s="48"/>
      <c r="R85" s="44"/>
      <c r="S85" s="45"/>
      <c r="T85" s="45"/>
      <c r="U85" s="49"/>
      <c r="V85" s="49"/>
      <c r="W85" s="49"/>
      <c r="X85" s="49"/>
    </row>
    <row r="86" spans="1:24" s="11" customFormat="1" ht="73.5" customHeight="1">
      <c r="A86" s="158" t="s">
        <v>79</v>
      </c>
      <c r="B86" s="159"/>
      <c r="C86" s="160"/>
      <c r="D86" s="54">
        <f t="shared" si="14"/>
        <v>354070</v>
      </c>
      <c r="E86" s="53">
        <v>354070</v>
      </c>
      <c r="F86" s="53"/>
      <c r="G86" s="53"/>
      <c r="H86" s="54">
        <f>I86</f>
        <v>354070</v>
      </c>
      <c r="I86" s="53">
        <v>354070</v>
      </c>
      <c r="J86" s="53"/>
      <c r="K86" s="53"/>
      <c r="L86" s="53">
        <v>85542</v>
      </c>
      <c r="M86" s="53">
        <f t="shared" si="17"/>
        <v>79223.87</v>
      </c>
      <c r="N86" s="53">
        <v>79223.87</v>
      </c>
      <c r="O86" s="53"/>
      <c r="P86" s="53"/>
      <c r="Q86" s="13"/>
      <c r="R86" s="17"/>
      <c r="S86" s="18"/>
      <c r="T86" s="18"/>
      <c r="U86" s="10"/>
      <c r="V86" s="10"/>
      <c r="W86" s="10"/>
      <c r="X86" s="10"/>
    </row>
    <row r="87" spans="1:24" s="50" customFormat="1" ht="25.5" customHeight="1">
      <c r="A87" s="169" t="s">
        <v>40</v>
      </c>
      <c r="B87" s="170"/>
      <c r="C87" s="171"/>
      <c r="D87" s="59">
        <f t="shared" si="14"/>
        <v>107080</v>
      </c>
      <c r="E87" s="60">
        <f>24170+82910</f>
        <v>107080</v>
      </c>
      <c r="F87" s="60"/>
      <c r="G87" s="60"/>
      <c r="H87" s="59">
        <f>I87+J87</f>
        <v>124939.68</v>
      </c>
      <c r="I87" s="60">
        <v>107080</v>
      </c>
      <c r="J87" s="60">
        <v>17859.68</v>
      </c>
      <c r="K87" s="60"/>
      <c r="L87" s="60">
        <v>24170</v>
      </c>
      <c r="M87" s="60">
        <f t="shared" si="17"/>
        <v>33687.56</v>
      </c>
      <c r="N87" s="60">
        <v>16843.78</v>
      </c>
      <c r="O87" s="60">
        <v>16843.78</v>
      </c>
      <c r="P87" s="60"/>
      <c r="Q87" s="48"/>
      <c r="R87" s="44"/>
      <c r="S87" s="45"/>
      <c r="T87" s="45"/>
      <c r="U87" s="49"/>
      <c r="V87" s="49"/>
      <c r="W87" s="49"/>
      <c r="X87" s="49"/>
    </row>
    <row r="88" spans="1:24" s="50" customFormat="1" ht="27.75" customHeight="1">
      <c r="A88" s="172" t="s">
        <v>31</v>
      </c>
      <c r="B88" s="173"/>
      <c r="C88" s="174"/>
      <c r="D88" s="59">
        <f t="shared" si="14"/>
        <v>523390</v>
      </c>
      <c r="E88" s="60">
        <f>60000+463390</f>
        <v>523390</v>
      </c>
      <c r="F88" s="60"/>
      <c r="G88" s="60"/>
      <c r="H88" s="59">
        <f aca="true" t="shared" si="19" ref="H88:H93">I88+J88</f>
        <v>523390</v>
      </c>
      <c r="I88" s="60">
        <f>60000+463390</f>
        <v>523390</v>
      </c>
      <c r="J88" s="60"/>
      <c r="K88" s="60"/>
      <c r="L88" s="60">
        <v>129113</v>
      </c>
      <c r="M88" s="60">
        <f t="shared" si="17"/>
        <v>113053.88</v>
      </c>
      <c r="N88" s="60">
        <v>113053.88</v>
      </c>
      <c r="O88" s="60"/>
      <c r="P88" s="60"/>
      <c r="Q88" s="48"/>
      <c r="R88" s="44"/>
      <c r="S88" s="45"/>
      <c r="T88" s="45"/>
      <c r="U88" s="49"/>
      <c r="V88" s="49"/>
      <c r="W88" s="49"/>
      <c r="X88" s="49"/>
    </row>
    <row r="89" spans="1:24" s="107" customFormat="1" ht="20.25" customHeight="1">
      <c r="A89" s="122" t="s">
        <v>32</v>
      </c>
      <c r="B89" s="122"/>
      <c r="C89" s="122"/>
      <c r="D89" s="97">
        <f t="shared" si="14"/>
        <v>44800</v>
      </c>
      <c r="E89" s="98">
        <f>E90</f>
        <v>44800</v>
      </c>
      <c r="F89" s="98"/>
      <c r="G89" s="98"/>
      <c r="H89" s="97">
        <f t="shared" si="19"/>
        <v>44800</v>
      </c>
      <c r="I89" s="98">
        <f>I90</f>
        <v>44800</v>
      </c>
      <c r="J89" s="98"/>
      <c r="K89" s="98"/>
      <c r="L89" s="98">
        <f>L90</f>
        <v>6500</v>
      </c>
      <c r="M89" s="98">
        <f>N89+O89</f>
        <v>6500</v>
      </c>
      <c r="N89" s="98">
        <f>N90</f>
        <v>6500</v>
      </c>
      <c r="O89" s="98"/>
      <c r="P89" s="98"/>
      <c r="Q89" s="103"/>
      <c r="R89" s="104"/>
      <c r="S89" s="105"/>
      <c r="T89" s="105"/>
      <c r="U89" s="106"/>
      <c r="V89" s="106"/>
      <c r="W89" s="106"/>
      <c r="X89" s="106"/>
    </row>
    <row r="90" spans="1:24" s="50" customFormat="1" ht="38.25" customHeight="1">
      <c r="A90" s="169" t="s">
        <v>44</v>
      </c>
      <c r="B90" s="170"/>
      <c r="C90" s="171"/>
      <c r="D90" s="59">
        <f t="shared" si="14"/>
        <v>44800</v>
      </c>
      <c r="E90" s="60">
        <v>44800</v>
      </c>
      <c r="F90" s="60"/>
      <c r="G90" s="60"/>
      <c r="H90" s="59">
        <f t="shared" si="19"/>
        <v>44800</v>
      </c>
      <c r="I90" s="60">
        <v>44800</v>
      </c>
      <c r="J90" s="60"/>
      <c r="K90" s="60"/>
      <c r="L90" s="60">
        <v>6500</v>
      </c>
      <c r="M90" s="60">
        <f t="shared" si="17"/>
        <v>6500</v>
      </c>
      <c r="N90" s="60">
        <v>6500</v>
      </c>
      <c r="O90" s="60"/>
      <c r="P90" s="60"/>
      <c r="Q90" s="48"/>
      <c r="R90" s="44"/>
      <c r="S90" s="45"/>
      <c r="T90" s="45"/>
      <c r="U90" s="49"/>
      <c r="V90" s="49"/>
      <c r="W90" s="49"/>
      <c r="X90" s="49"/>
    </row>
    <row r="91" spans="1:24" s="110" customFormat="1" ht="21.75" customHeight="1">
      <c r="A91" s="122" t="s">
        <v>33</v>
      </c>
      <c r="B91" s="122"/>
      <c r="C91" s="122"/>
      <c r="D91" s="91">
        <f t="shared" si="14"/>
        <v>12634284</v>
      </c>
      <c r="E91" s="92">
        <f>E92+E98</f>
        <v>11958690</v>
      </c>
      <c r="F91" s="92">
        <f>F92+F98</f>
        <v>675594</v>
      </c>
      <c r="G91" s="92">
        <f>G92+G98</f>
        <v>0</v>
      </c>
      <c r="H91" s="91">
        <f t="shared" si="19"/>
        <v>17041765.8</v>
      </c>
      <c r="I91" s="92">
        <f>I92+I98</f>
        <v>11958690</v>
      </c>
      <c r="J91" s="92">
        <f>J92+J98</f>
        <v>5083075.8</v>
      </c>
      <c r="K91" s="92">
        <f>K92+K98</f>
        <v>4395401.8</v>
      </c>
      <c r="L91" s="92">
        <f>L92+L98</f>
        <v>3118964</v>
      </c>
      <c r="M91" s="91">
        <f t="shared" si="17"/>
        <v>3965060.12</v>
      </c>
      <c r="N91" s="92">
        <f>N92+N98</f>
        <v>2634968.28</v>
      </c>
      <c r="O91" s="92">
        <f>O92+O98</f>
        <v>1330091.84</v>
      </c>
      <c r="P91" s="92">
        <f>P92+P98</f>
        <v>1265078.87</v>
      </c>
      <c r="Q91" s="108"/>
      <c r="R91" s="100"/>
      <c r="S91" s="101"/>
      <c r="T91" s="101"/>
      <c r="U91" s="109"/>
      <c r="V91" s="109"/>
      <c r="W91" s="109"/>
      <c r="X91" s="109"/>
    </row>
    <row r="92" spans="1:24" s="50" customFormat="1" ht="25.5" customHeight="1">
      <c r="A92" s="152" t="s">
        <v>87</v>
      </c>
      <c r="B92" s="153"/>
      <c r="C92" s="154"/>
      <c r="D92" s="59">
        <f t="shared" si="14"/>
        <v>12564284</v>
      </c>
      <c r="E92" s="60">
        <f>E93</f>
        <v>11888690</v>
      </c>
      <c r="F92" s="60">
        <f>F93</f>
        <v>675594</v>
      </c>
      <c r="G92" s="60">
        <f>G93</f>
        <v>0</v>
      </c>
      <c r="H92" s="59">
        <f t="shared" si="19"/>
        <v>16971765.8</v>
      </c>
      <c r="I92" s="60">
        <f>I93</f>
        <v>11888690</v>
      </c>
      <c r="J92" s="60">
        <f>J93</f>
        <v>5083075.8</v>
      </c>
      <c r="K92" s="60">
        <f>K93</f>
        <v>4395401.8</v>
      </c>
      <c r="L92" s="60">
        <f>L93</f>
        <v>3103518</v>
      </c>
      <c r="M92" s="59">
        <f t="shared" si="17"/>
        <v>3949614.12</v>
      </c>
      <c r="N92" s="60">
        <f>N93</f>
        <v>2619522.28</v>
      </c>
      <c r="O92" s="60">
        <f>O93</f>
        <v>1330091.84</v>
      </c>
      <c r="P92" s="60">
        <f>P93</f>
        <v>1265078.87</v>
      </c>
      <c r="Q92" s="48"/>
      <c r="R92" s="44"/>
      <c r="S92" s="45"/>
      <c r="T92" s="45"/>
      <c r="U92" s="49"/>
      <c r="V92" s="49"/>
      <c r="W92" s="49"/>
      <c r="X92" s="49"/>
    </row>
    <row r="93" spans="1:24" s="11" customFormat="1" ht="36.75" customHeight="1">
      <c r="A93" s="148" t="s">
        <v>88</v>
      </c>
      <c r="B93" s="149"/>
      <c r="C93" s="150"/>
      <c r="D93" s="54">
        <f t="shared" si="14"/>
        <v>12564284</v>
      </c>
      <c r="E93" s="53">
        <v>11888690</v>
      </c>
      <c r="F93" s="53">
        <v>675594</v>
      </c>
      <c r="G93" s="53"/>
      <c r="H93" s="54">
        <f t="shared" si="19"/>
        <v>16971765.8</v>
      </c>
      <c r="I93" s="53">
        <v>11888690</v>
      </c>
      <c r="J93" s="53">
        <v>5083075.8</v>
      </c>
      <c r="K93" s="53">
        <v>4395401.8</v>
      </c>
      <c r="L93" s="53">
        <v>3103518</v>
      </c>
      <c r="M93" s="54">
        <f t="shared" si="17"/>
        <v>3949614.12</v>
      </c>
      <c r="N93" s="53">
        <v>2619522.28</v>
      </c>
      <c r="O93" s="53">
        <v>1330091.84</v>
      </c>
      <c r="P93" s="53">
        <v>1265078.87</v>
      </c>
      <c r="Q93" s="13"/>
      <c r="R93" s="17"/>
      <c r="S93" s="18"/>
      <c r="T93" s="18"/>
      <c r="U93" s="10"/>
      <c r="V93" s="10"/>
      <c r="W93" s="10"/>
      <c r="X93" s="10"/>
    </row>
    <row r="94" spans="1:24" s="16" customFormat="1" ht="26.25" customHeight="1">
      <c r="A94" s="137" t="s">
        <v>95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"/>
      <c r="R94" s="15"/>
      <c r="S94" s="15"/>
      <c r="T94" s="15"/>
      <c r="U94" s="15"/>
      <c r="V94" s="15"/>
      <c r="W94" s="15"/>
      <c r="X94" s="15"/>
    </row>
    <row r="95" spans="1:24" s="11" customFormat="1" ht="18.75" customHeight="1">
      <c r="A95" s="120" t="s">
        <v>0</v>
      </c>
      <c r="B95" s="120"/>
      <c r="C95" s="120"/>
      <c r="D95" s="117" t="str">
        <f>D9</f>
        <v>план на 2017 рік</v>
      </c>
      <c r="E95" s="141" t="s">
        <v>1</v>
      </c>
      <c r="F95" s="142"/>
      <c r="G95" s="143"/>
      <c r="H95" s="117" t="str">
        <f>H9</f>
        <v>уточнений план на  2017 рік</v>
      </c>
      <c r="I95" s="141" t="s">
        <v>1</v>
      </c>
      <c r="J95" s="142"/>
      <c r="K95" s="143"/>
      <c r="L95" s="118" t="str">
        <f>L9</f>
        <v>уточнений план загального фонду на  I квартал 2017 року</v>
      </c>
      <c r="M95" s="117" t="str">
        <f>M9</f>
        <v>виконано за I квартал 2017 року</v>
      </c>
      <c r="N95" s="141" t="s">
        <v>1</v>
      </c>
      <c r="O95" s="142"/>
      <c r="P95" s="143"/>
      <c r="Q95" s="13"/>
      <c r="R95" s="144"/>
      <c r="S95" s="145"/>
      <c r="T95" s="145"/>
      <c r="U95" s="10"/>
      <c r="V95" s="10"/>
      <c r="W95" s="10"/>
      <c r="X95" s="10"/>
    </row>
    <row r="96" spans="1:24" s="11" customFormat="1" ht="14.25" customHeight="1">
      <c r="A96" s="120"/>
      <c r="B96" s="120"/>
      <c r="C96" s="120"/>
      <c r="D96" s="117"/>
      <c r="E96" s="118" t="s">
        <v>2</v>
      </c>
      <c r="F96" s="118" t="s">
        <v>3</v>
      </c>
      <c r="G96" s="119" t="s">
        <v>35</v>
      </c>
      <c r="H96" s="117"/>
      <c r="I96" s="118" t="s">
        <v>2</v>
      </c>
      <c r="J96" s="118" t="s">
        <v>3</v>
      </c>
      <c r="K96" s="119" t="s">
        <v>35</v>
      </c>
      <c r="L96" s="118"/>
      <c r="M96" s="117"/>
      <c r="N96" s="118" t="s">
        <v>2</v>
      </c>
      <c r="O96" s="118" t="s">
        <v>3</v>
      </c>
      <c r="P96" s="119" t="s">
        <v>35</v>
      </c>
      <c r="Q96" s="13"/>
      <c r="R96" s="144"/>
      <c r="S96" s="146"/>
      <c r="T96" s="147"/>
      <c r="U96" s="10"/>
      <c r="V96" s="10"/>
      <c r="W96" s="10"/>
      <c r="X96" s="10"/>
    </row>
    <row r="97" spans="1:24" s="11" customFormat="1" ht="38.25" customHeight="1">
      <c r="A97" s="120"/>
      <c r="B97" s="120"/>
      <c r="C97" s="120"/>
      <c r="D97" s="117"/>
      <c r="E97" s="118"/>
      <c r="F97" s="118"/>
      <c r="G97" s="119"/>
      <c r="H97" s="117"/>
      <c r="I97" s="118"/>
      <c r="J97" s="118"/>
      <c r="K97" s="119"/>
      <c r="L97" s="118"/>
      <c r="M97" s="117"/>
      <c r="N97" s="118"/>
      <c r="O97" s="118"/>
      <c r="P97" s="119"/>
      <c r="Q97" s="13"/>
      <c r="R97" s="144"/>
      <c r="S97" s="146"/>
      <c r="T97" s="147"/>
      <c r="U97" s="10"/>
      <c r="V97" s="10"/>
      <c r="W97" s="10"/>
      <c r="X97" s="10"/>
    </row>
    <row r="98" spans="1:24" s="50" customFormat="1" ht="21" customHeight="1">
      <c r="A98" s="152" t="s">
        <v>89</v>
      </c>
      <c r="B98" s="153"/>
      <c r="C98" s="154"/>
      <c r="D98" s="59">
        <f>E98+F98</f>
        <v>70000</v>
      </c>
      <c r="E98" s="64">
        <f>E99</f>
        <v>70000</v>
      </c>
      <c r="F98" s="64"/>
      <c r="G98" s="64"/>
      <c r="H98" s="59">
        <f>I98+J98</f>
        <v>70000</v>
      </c>
      <c r="I98" s="64">
        <f>I99</f>
        <v>70000</v>
      </c>
      <c r="J98" s="64"/>
      <c r="K98" s="64"/>
      <c r="L98" s="64">
        <f>L99</f>
        <v>15446</v>
      </c>
      <c r="M98" s="59">
        <f>N98+O98</f>
        <v>15446</v>
      </c>
      <c r="N98" s="60">
        <f>N99</f>
        <v>15446</v>
      </c>
      <c r="O98" s="64"/>
      <c r="P98" s="64"/>
      <c r="Q98" s="48"/>
      <c r="R98" s="44"/>
      <c r="S98" s="45"/>
      <c r="T98" s="45"/>
      <c r="U98" s="49"/>
      <c r="V98" s="49"/>
      <c r="W98" s="49"/>
      <c r="X98" s="49"/>
    </row>
    <row r="99" spans="1:24" s="11" customFormat="1" ht="61.5" customHeight="1">
      <c r="A99" s="155" t="s">
        <v>90</v>
      </c>
      <c r="B99" s="156"/>
      <c r="C99" s="157"/>
      <c r="D99" s="54">
        <f>E99+F99</f>
        <v>70000</v>
      </c>
      <c r="E99" s="66">
        <v>70000</v>
      </c>
      <c r="F99" s="66"/>
      <c r="G99" s="66"/>
      <c r="H99" s="54">
        <f>I99+J99</f>
        <v>70000</v>
      </c>
      <c r="I99" s="66">
        <v>70000</v>
      </c>
      <c r="J99" s="66"/>
      <c r="K99" s="66"/>
      <c r="L99" s="66">
        <v>15446</v>
      </c>
      <c r="M99" s="54">
        <f>N99+O99</f>
        <v>15446</v>
      </c>
      <c r="N99" s="53">
        <v>15446</v>
      </c>
      <c r="O99" s="66"/>
      <c r="P99" s="66"/>
      <c r="Q99" s="13"/>
      <c r="R99" s="17"/>
      <c r="S99" s="18"/>
      <c r="T99" s="18"/>
      <c r="U99" s="10"/>
      <c r="V99" s="10"/>
      <c r="W99" s="10"/>
      <c r="X99" s="10"/>
    </row>
    <row r="100" spans="1:24" s="110" customFormat="1" ht="21" customHeight="1">
      <c r="A100" s="165" t="s">
        <v>91</v>
      </c>
      <c r="B100" s="166"/>
      <c r="C100" s="167"/>
      <c r="D100" s="111">
        <f>E100+F100</f>
        <v>463730</v>
      </c>
      <c r="E100" s="92">
        <f>E101</f>
        <v>463730</v>
      </c>
      <c r="F100" s="92">
        <f>F101</f>
        <v>0</v>
      </c>
      <c r="G100" s="92">
        <f>G101</f>
        <v>0</v>
      </c>
      <c r="H100" s="91">
        <f>I100+J100</f>
        <v>1176494.41</v>
      </c>
      <c r="I100" s="92">
        <f>I101</f>
        <v>977197</v>
      </c>
      <c r="J100" s="92">
        <f>J101</f>
        <v>199297.41</v>
      </c>
      <c r="K100" s="92">
        <f>K101</f>
        <v>199000</v>
      </c>
      <c r="L100" s="92">
        <f>L101</f>
        <v>59431</v>
      </c>
      <c r="M100" s="91">
        <f>N100+O100</f>
        <v>1274.97</v>
      </c>
      <c r="N100" s="92">
        <f>N101</f>
        <v>1080</v>
      </c>
      <c r="O100" s="92">
        <f>O101</f>
        <v>194.97</v>
      </c>
      <c r="P100" s="92">
        <f>P101</f>
        <v>0</v>
      </c>
      <c r="Q100" s="108"/>
      <c r="R100" s="100"/>
      <c r="S100" s="101"/>
      <c r="T100" s="101"/>
      <c r="U100" s="109"/>
      <c r="V100" s="109"/>
      <c r="W100" s="109"/>
      <c r="X100" s="109"/>
    </row>
    <row r="101" spans="1:24" s="50" customFormat="1" ht="23.25" customHeight="1">
      <c r="A101" s="162" t="s">
        <v>92</v>
      </c>
      <c r="B101" s="163"/>
      <c r="C101" s="164"/>
      <c r="D101" s="59">
        <f>E101+F101</f>
        <v>463730</v>
      </c>
      <c r="E101" s="60">
        <v>463730</v>
      </c>
      <c r="F101" s="60"/>
      <c r="G101" s="60"/>
      <c r="H101" s="59">
        <f>I101+J101</f>
        <v>1176494.41</v>
      </c>
      <c r="I101" s="60">
        <v>977197</v>
      </c>
      <c r="J101" s="60">
        <v>199297.41</v>
      </c>
      <c r="K101" s="60">
        <v>199000</v>
      </c>
      <c r="L101" s="60">
        <v>59431</v>
      </c>
      <c r="M101" s="59">
        <f>N101+O101</f>
        <v>1274.97</v>
      </c>
      <c r="N101" s="60">
        <v>1080</v>
      </c>
      <c r="O101" s="60">
        <v>194.97</v>
      </c>
      <c r="P101" s="60"/>
      <c r="Q101" s="48"/>
      <c r="R101" s="44"/>
      <c r="S101" s="45"/>
      <c r="T101" s="45"/>
      <c r="U101" s="49"/>
      <c r="V101" s="49"/>
      <c r="W101" s="49"/>
      <c r="X101" s="49"/>
    </row>
    <row r="102" spans="1:24" s="116" customFormat="1" ht="18.75" customHeight="1">
      <c r="A102" s="168" t="s">
        <v>34</v>
      </c>
      <c r="B102" s="168"/>
      <c r="C102" s="168"/>
      <c r="D102" s="112">
        <f>E102+F102</f>
        <v>195711480</v>
      </c>
      <c r="E102" s="112">
        <f>E59+E61+E63+E89+E91+E100</f>
        <v>194535868</v>
      </c>
      <c r="F102" s="112">
        <f>F59+F61+F63+F89+F91+F100</f>
        <v>1175612</v>
      </c>
      <c r="G102" s="112">
        <f>G59+G61+G63+G89+G91+G100</f>
        <v>130000</v>
      </c>
      <c r="H102" s="112">
        <f>I102+J102</f>
        <v>201143067.89</v>
      </c>
      <c r="I102" s="112">
        <f>I59+I61+I63+I89+I91+I100</f>
        <v>194851645</v>
      </c>
      <c r="J102" s="112">
        <f>J59+J61+J63+J89+J91+J100</f>
        <v>6291422.89</v>
      </c>
      <c r="K102" s="112">
        <f>K59+K61+K63+K89+K91+K100</f>
        <v>5215573.8</v>
      </c>
      <c r="L102" s="112">
        <f>L59+L61+L63+L89+L91+L100</f>
        <v>47244420</v>
      </c>
      <c r="M102" s="112">
        <f>N102+O102</f>
        <v>46168022.72999999</v>
      </c>
      <c r="N102" s="112">
        <f>N59+N61+N63+N89+N91+N100</f>
        <v>44510316.21999999</v>
      </c>
      <c r="O102" s="112">
        <f>O59+O61+O63+O89+O91+O100</f>
        <v>1657706.51</v>
      </c>
      <c r="P102" s="112">
        <f>P59+P61+P63+P89+P91+P100</f>
        <v>1482850.87</v>
      </c>
      <c r="Q102" s="113"/>
      <c r="R102" s="114"/>
      <c r="S102" s="114"/>
      <c r="T102" s="114"/>
      <c r="U102" s="115"/>
      <c r="V102" s="115"/>
      <c r="W102" s="115"/>
      <c r="X102" s="115"/>
    </row>
    <row r="103" spans="1:24" s="19" customFormat="1" ht="66.75" customHeight="1">
      <c r="A103" s="24"/>
      <c r="B103" s="24"/>
      <c r="C103" s="24"/>
      <c r="D103" s="24"/>
      <c r="E103" s="24"/>
      <c r="F103" s="24"/>
      <c r="G103" s="24"/>
      <c r="H103" s="26"/>
      <c r="I103" s="23"/>
      <c r="J103" s="24"/>
      <c r="K103" s="24"/>
      <c r="L103" s="24"/>
      <c r="M103" s="26"/>
      <c r="N103" s="23"/>
      <c r="O103" s="24"/>
      <c r="P103" s="28"/>
      <c r="Q103" s="10"/>
      <c r="R103" s="10"/>
      <c r="S103" s="10"/>
      <c r="T103" s="10"/>
      <c r="U103" s="10"/>
      <c r="V103" s="10"/>
      <c r="W103" s="10"/>
      <c r="X103" s="10"/>
    </row>
    <row r="104" spans="1:24" s="8" customFormat="1" ht="39" customHeight="1">
      <c r="A104" s="195" t="s">
        <v>97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0"/>
      <c r="R104" s="10"/>
      <c r="S104" s="10"/>
      <c r="T104" s="10"/>
      <c r="U104" s="10"/>
      <c r="V104" s="10"/>
      <c r="W104" s="10"/>
      <c r="X104" s="10"/>
    </row>
    <row r="105" spans="1:16" s="11" customFormat="1" ht="33" customHeight="1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1:16" s="11" customFormat="1" ht="33" customHeight="1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</row>
    <row r="107" spans="1:16" s="11" customFormat="1" ht="33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1"/>
    </row>
    <row r="108" spans="1:16" s="11" customFormat="1" ht="38.25" customHeight="1">
      <c r="A108" s="72"/>
      <c r="B108" s="72"/>
      <c r="C108" s="72"/>
      <c r="D108" s="73"/>
      <c r="E108" s="73"/>
      <c r="F108" s="73"/>
      <c r="G108" s="73"/>
      <c r="H108" s="73"/>
      <c r="I108" s="73"/>
      <c r="J108" s="74"/>
      <c r="K108" s="74"/>
      <c r="L108" s="74"/>
      <c r="M108" s="75"/>
      <c r="N108" s="75"/>
      <c r="O108" s="76"/>
      <c r="P108" s="77"/>
    </row>
    <row r="109" spans="1:16" s="11" customFormat="1" ht="22.5" customHeight="1">
      <c r="A109" s="78"/>
      <c r="B109" s="78"/>
      <c r="C109" s="78"/>
      <c r="D109" s="79"/>
      <c r="E109" s="80"/>
      <c r="F109" s="80"/>
      <c r="G109" s="80"/>
      <c r="H109" s="80"/>
      <c r="I109" s="80"/>
      <c r="J109" s="81"/>
      <c r="K109" s="81"/>
      <c r="L109" s="81"/>
      <c r="M109" s="161"/>
      <c r="N109" s="161"/>
      <c r="O109" s="80"/>
      <c r="P109" s="3"/>
    </row>
    <row r="110" spans="1:20" s="8" customFormat="1" ht="17.25" customHeight="1">
      <c r="A110" s="41"/>
      <c r="B110" s="41"/>
      <c r="C110" s="41"/>
      <c r="D110" s="42"/>
      <c r="E110" s="3"/>
      <c r="F110" s="3"/>
      <c r="G110" s="3"/>
      <c r="H110" s="3"/>
      <c r="I110" s="3"/>
      <c r="J110" s="20"/>
      <c r="K110" s="20"/>
      <c r="L110" s="20"/>
      <c r="M110" s="33"/>
      <c r="N110" s="33"/>
      <c r="O110" s="3"/>
      <c r="P110" s="3"/>
      <c r="Q110" s="11"/>
      <c r="R110" s="11"/>
      <c r="S110" s="11"/>
      <c r="T110" s="11"/>
    </row>
    <row r="111" spans="1:16" s="8" customFormat="1" ht="32.25">
      <c r="A111" s="40"/>
      <c r="B111" s="40"/>
      <c r="C111" s="40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8" customFormat="1" ht="32.25">
      <c r="A112" s="36"/>
      <c r="B112" s="36"/>
      <c r="C112" s="36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8" customFormat="1" ht="16.5">
      <c r="A113" s="1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21" customFormat="1" ht="16.5">
      <c r="A114" s="1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8" customFormat="1" ht="16.5">
      <c r="A115" s="1"/>
      <c r="B115" s="1"/>
      <c r="C115" s="1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8" customFormat="1" ht="16.5">
      <c r="A116" s="1"/>
      <c r="B116" s="1"/>
      <c r="C116" s="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16.5">
      <c r="A117" s="1"/>
      <c r="B117" s="1"/>
      <c r="C117" s="1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8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8" customFormat="1" ht="16.5">
      <c r="A223" s="1"/>
      <c r="B223" s="1"/>
      <c r="C223" s="1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8" customFormat="1" ht="16.5">
      <c r="A224" s="1"/>
      <c r="B224" s="1"/>
      <c r="C224" s="1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8" customFormat="1" ht="16.5">
      <c r="A225" s="1"/>
      <c r="B225" s="1"/>
      <c r="C225" s="1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8" customFormat="1" ht="16.5">
      <c r="A226" s="1"/>
      <c r="B226" s="1"/>
      <c r="C226" s="1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8" customFormat="1" ht="16.5">
      <c r="A227" s="1"/>
      <c r="B227" s="1"/>
      <c r="C227" s="1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8" customFormat="1" ht="16.5">
      <c r="A228" s="1"/>
      <c r="B228" s="1"/>
      <c r="C228" s="1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8" customFormat="1" ht="16.5">
      <c r="A229" s="1"/>
      <c r="B229" s="1"/>
      <c r="C229" s="1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8" customFormat="1" ht="16.5">
      <c r="A230" s="1"/>
      <c r="B230" s="1"/>
      <c r="C230" s="1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8" customFormat="1" ht="16.5">
      <c r="A231" s="1"/>
      <c r="B231" s="1"/>
      <c r="C231" s="1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8" customFormat="1" ht="16.5">
      <c r="A232" s="1"/>
      <c r="B232" s="1"/>
      <c r="C232" s="1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8" customFormat="1" ht="16.5">
      <c r="A233" s="1"/>
      <c r="B233" s="1"/>
      <c r="C233" s="1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8" customFormat="1" ht="16.5">
      <c r="A234" s="1"/>
      <c r="B234" s="1"/>
      <c r="C234" s="1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8" customFormat="1" ht="16.5">
      <c r="A235" s="1"/>
      <c r="B235" s="1"/>
      <c r="C235" s="1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</row>
  </sheetData>
  <sheetProtection selectLockedCells="1" selectUnlockedCells="1"/>
  <mergeCells count="152">
    <mergeCell ref="A105:P105"/>
    <mergeCell ref="A106:P106"/>
    <mergeCell ref="S96:S97"/>
    <mergeCell ref="T96:T97"/>
    <mergeCell ref="A104:P104"/>
    <mergeCell ref="A7:P7"/>
    <mergeCell ref="A8:P8"/>
    <mergeCell ref="R95:R97"/>
    <mergeCell ref="S95:T95"/>
    <mergeCell ref="E96:E97"/>
    <mergeCell ref="F96:F97"/>
    <mergeCell ref="G96:G97"/>
    <mergeCell ref="J96:J97"/>
    <mergeCell ref="K96:K97"/>
    <mergeCell ref="N96:N97"/>
    <mergeCell ref="O96:O97"/>
    <mergeCell ref="I96:I97"/>
    <mergeCell ref="A85:C85"/>
    <mergeCell ref="A86:C86"/>
    <mergeCell ref="A79:C79"/>
    <mergeCell ref="A80:C80"/>
    <mergeCell ref="A81:C81"/>
    <mergeCell ref="A82:C82"/>
    <mergeCell ref="A83:C83"/>
    <mergeCell ref="A84:C84"/>
    <mergeCell ref="A88:C88"/>
    <mergeCell ref="A25:C25"/>
    <mergeCell ref="A26:C26"/>
    <mergeCell ref="A28:C28"/>
    <mergeCell ref="A64:C64"/>
    <mergeCell ref="A75:C75"/>
    <mergeCell ref="A76:C76"/>
    <mergeCell ref="A72:C72"/>
    <mergeCell ref="A73:C73"/>
    <mergeCell ref="A66:C66"/>
    <mergeCell ref="A50:C50"/>
    <mergeCell ref="A78:C78"/>
    <mergeCell ref="A29:C29"/>
    <mergeCell ref="A27:C27"/>
    <mergeCell ref="A19:C19"/>
    <mergeCell ref="J1:P1"/>
    <mergeCell ref="J2:P2"/>
    <mergeCell ref="J3:P3"/>
    <mergeCell ref="A16:C16"/>
    <mergeCell ref="A21:C21"/>
    <mergeCell ref="A65:C65"/>
    <mergeCell ref="A102:C102"/>
    <mergeCell ref="A91:C91"/>
    <mergeCell ref="A92:C92"/>
    <mergeCell ref="A87:C87"/>
    <mergeCell ref="A89:C89"/>
    <mergeCell ref="A90:C90"/>
    <mergeCell ref="A101:C101"/>
    <mergeCell ref="A94:P94"/>
    <mergeCell ref="A95:C97"/>
    <mergeCell ref="D95:D97"/>
    <mergeCell ref="M109:N109"/>
    <mergeCell ref="A93:C93"/>
    <mergeCell ref="A74:C74"/>
    <mergeCell ref="A100:C100"/>
    <mergeCell ref="E95:G95"/>
    <mergeCell ref="H95:H97"/>
    <mergeCell ref="I95:K95"/>
    <mergeCell ref="L95:L97"/>
    <mergeCell ref="M95:M97"/>
    <mergeCell ref="A98:C98"/>
    <mergeCell ref="A99:C99"/>
    <mergeCell ref="A77:C77"/>
    <mergeCell ref="N95:P95"/>
    <mergeCell ref="P96:P97"/>
    <mergeCell ref="A67:C67"/>
    <mergeCell ref="A68:C68"/>
    <mergeCell ref="A69:C69"/>
    <mergeCell ref="A70:C70"/>
    <mergeCell ref="A71:C71"/>
    <mergeCell ref="T56:T57"/>
    <mergeCell ref="A60:C60"/>
    <mergeCell ref="A61:C61"/>
    <mergeCell ref="A62:C62"/>
    <mergeCell ref="A63:C63"/>
    <mergeCell ref="F56:F57"/>
    <mergeCell ref="H55:H57"/>
    <mergeCell ref="A58:C58"/>
    <mergeCell ref="A59:C59"/>
    <mergeCell ref="P56:P57"/>
    <mergeCell ref="R55:R57"/>
    <mergeCell ref="S55:T55"/>
    <mergeCell ref="I56:I57"/>
    <mergeCell ref="J56:J57"/>
    <mergeCell ref="N56:N57"/>
    <mergeCell ref="O56:O57"/>
    <mergeCell ref="N55:P55"/>
    <mergeCell ref="I55:K55"/>
    <mergeCell ref="S56:S57"/>
    <mergeCell ref="M55:M57"/>
    <mergeCell ref="A51:C51"/>
    <mergeCell ref="A52:C52"/>
    <mergeCell ref="A55:C57"/>
    <mergeCell ref="D55:D57"/>
    <mergeCell ref="E56:E57"/>
    <mergeCell ref="E55:G55"/>
    <mergeCell ref="G56:G57"/>
    <mergeCell ref="A44:C44"/>
    <mergeCell ref="A46:C46"/>
    <mergeCell ref="A47:C47"/>
    <mergeCell ref="A48:C48"/>
    <mergeCell ref="A45:C45"/>
    <mergeCell ref="A49:C49"/>
    <mergeCell ref="K56:K57"/>
    <mergeCell ref="L55:L57"/>
    <mergeCell ref="A54:P54"/>
    <mergeCell ref="A22:C22"/>
    <mergeCell ref="A23:C23"/>
    <mergeCell ref="A24:C24"/>
    <mergeCell ref="A39:C39"/>
    <mergeCell ref="A40:C40"/>
    <mergeCell ref="A37:C37"/>
    <mergeCell ref="A34:C34"/>
    <mergeCell ref="A42:C42"/>
    <mergeCell ref="A43:C43"/>
    <mergeCell ref="A30:C30"/>
    <mergeCell ref="A31:C31"/>
    <mergeCell ref="A32:C32"/>
    <mergeCell ref="A33:C33"/>
    <mergeCell ref="A38:C38"/>
    <mergeCell ref="A14:C14"/>
    <mergeCell ref="A15:C15"/>
    <mergeCell ref="A41:C41"/>
    <mergeCell ref="A12:C12"/>
    <mergeCell ref="A17:C17"/>
    <mergeCell ref="N10:N11"/>
    <mergeCell ref="A36:C36"/>
    <mergeCell ref="A35:C35"/>
    <mergeCell ref="A18:C18"/>
    <mergeCell ref="A20:C20"/>
    <mergeCell ref="N9:P9"/>
    <mergeCell ref="P10:P11"/>
    <mergeCell ref="A13:C13"/>
    <mergeCell ref="O10:O11"/>
    <mergeCell ref="F10:F11"/>
    <mergeCell ref="I10:I11"/>
    <mergeCell ref="J10:J11"/>
    <mergeCell ref="A9:C11"/>
    <mergeCell ref="D9:D11"/>
    <mergeCell ref="M9:M11"/>
    <mergeCell ref="H9:H11"/>
    <mergeCell ref="L9:L11"/>
    <mergeCell ref="G10:G11"/>
    <mergeCell ref="E9:G9"/>
    <mergeCell ref="I9:K9"/>
    <mergeCell ref="K10:K11"/>
    <mergeCell ref="E10:E11"/>
  </mergeCells>
  <printOptions horizontalCentered="1"/>
  <pageMargins left="0.7480314960629921" right="0.7480314960629921" top="0.7086614173228347" bottom="0.3937007874015748" header="0" footer="0"/>
  <pageSetup horizontalDpi="1200" verticalDpi="1200" orientation="landscape" paperSize="9" scale="38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IT2</cp:lastModifiedBy>
  <cp:lastPrinted>2017-04-27T05:51:58Z</cp:lastPrinted>
  <dcterms:modified xsi:type="dcterms:W3CDTF">2017-05-03T07:34:00Z</dcterms:modified>
  <cp:category/>
  <cp:version/>
  <cp:contentType/>
  <cp:contentStatus/>
</cp:coreProperties>
</file>