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 sheetId="1" r:id="rId1"/>
  </sheets>
  <definedNames>
    <definedName name="Excel_BuiltIn_Print_Area">'1'!$A$1:$O$86</definedName>
    <definedName name="Excel_BuiltIn_Print_Area_1">'1'!$A$1:$O$86</definedName>
    <definedName name="_xlnm.Print_Area" localSheetId="0">'1'!$A$1:$O$89</definedName>
  </definedNames>
  <calcPr fullCalcOnLoad="1"/>
</workbook>
</file>

<file path=xl/sharedStrings.xml><?xml version="1.0" encoding="utf-8"?>
<sst xmlns="http://schemas.openxmlformats.org/spreadsheetml/2006/main" count="107" uniqueCount="83">
  <si>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</si>
  <si>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</si>
  <si>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</si>
  <si>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</si>
  <si>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</si>
  <si>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</si>
  <si>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</si>
  <si>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</si>
  <si>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</si>
  <si>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</si>
  <si>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</si>
  <si>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</si>
  <si>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</si>
  <si>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</si>
  <si>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</si>
  <si>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</si>
  <si>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</si>
  <si>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</si>
  <si>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</si>
  <si>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</si>
  <si>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</si>
  <si>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</si>
  <si>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</si>
  <si>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</si>
  <si>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</si>
  <si>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</si>
  <si>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</si>
  <si>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</si>
  <si>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</si>
  <si>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</si>
  <si>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</si>
  <si>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</si>
  <si>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</si>
  <si>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</si>
  <si>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</si>
  <si>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</si>
  <si>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</si>
  <si>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</si>
  <si>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</si>
  <si>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</si>
  <si>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</si>
  <si>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</si>
  <si>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</si>
  <si>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</si>
  <si>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</si>
  <si>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</si>
  <si>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</si>
  <si>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</si>
  <si>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</si>
  <si>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</si>
  <si>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</si>
  <si>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</si>
  <si>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</si>
  <si>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</si>
  <si>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</si>
  <si>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</si>
  <si>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</si>
  <si>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</si>
  <si>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</si>
  <si>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</si>
  <si>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</si>
  <si>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</si>
  <si>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</si>
  <si>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</si>
  <si>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</si>
  <si>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</si>
  <si>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</si>
  <si>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</si>
  <si>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</si>
  <si>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</si>
  <si>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Субвенція з державного бюджету місцевим бюджетам на проведення виборів депутатів місцевих рад та сільських, селищних, міських голів</t>
  </si>
  <si>
    <t>Видатки, не віднесені  до основних груп</t>
  </si>
  <si>
    <t>Проведення виборів депутатів місцевих рад та сільських, селищних, міських голів</t>
  </si>
  <si>
    <t>Організація та проведення громадських робіт</t>
  </si>
  <si>
    <t xml:space="preserve"> про виконання районного у місті бюджету за 2015 рік             </t>
  </si>
  <si>
    <t>виконано за 2015 рік</t>
  </si>
  <si>
    <t>ЗВІТ</t>
  </si>
  <si>
    <t>2                                                                                                                                Продовження додатку</t>
  </si>
  <si>
    <t>ЗАТВЕРДЖЕНО</t>
  </si>
  <si>
    <t>Рішення районної  у  місті  ради</t>
  </si>
  <si>
    <t xml:space="preserve">Голова постійної комісії районної у місті ради з питань регламенту,                                                                                        </t>
  </si>
  <si>
    <t>законності, правопорядку, депутатської   діяльності та етики                                                                                                                                                                          Н. Резниченко</t>
  </si>
  <si>
    <t>від 26 лютого 2016 року  № 30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</si>
</sst>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81">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13"/>
      <color indexed="8"/>
      <name val="Bookman Old Style"/>
      <family val="1"/>
    </font>
    <font>
      <sz val="8"/>
      <name val="Arial Cyr"/>
      <family val="2"/>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6"/>
      <color indexed="8"/>
      <name val="Arial"/>
      <family val="2"/>
    </font>
    <font>
      <sz val="18"/>
      <name val="Times New Roman"/>
      <family val="1"/>
    </font>
    <font>
      <sz val="18"/>
      <color indexed="8"/>
      <name val="Arial Cyr"/>
      <family val="2"/>
    </font>
    <font>
      <sz val="18"/>
      <color indexed="8"/>
      <name val="Times New Roman"/>
      <family val="1"/>
    </font>
    <font>
      <sz val="12"/>
      <color indexed="8"/>
      <name val="Bookman Old Style"/>
      <family val="1"/>
    </font>
    <font>
      <b/>
      <i/>
      <sz val="14"/>
      <color indexed="8"/>
      <name val="Arial Cyr"/>
      <family val="2"/>
    </font>
    <font>
      <sz val="20"/>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color indexed="8"/>
      <name val="Times New Roman"/>
      <family val="1"/>
    </font>
    <font>
      <sz val="20"/>
      <color indexed="8"/>
      <name val="Arial"/>
      <family val="2"/>
    </font>
    <font>
      <sz val="20"/>
      <color indexed="8"/>
      <name val="Rage Italic"/>
      <family val="4"/>
    </font>
    <font>
      <sz val="20"/>
      <color indexed="8"/>
      <name val="Arial Cyr"/>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theme="1"/>
      <name val="Times New Roman"/>
      <family val="1"/>
    </font>
    <font>
      <sz val="20"/>
      <color theme="1"/>
      <name val="Arial"/>
      <family val="2"/>
    </font>
    <font>
      <sz val="20"/>
      <color theme="1"/>
      <name val="Rage Italic"/>
      <family val="4"/>
    </font>
    <font>
      <sz val="20"/>
      <color theme="1"/>
      <name val="Arial Cyr"/>
      <family val="2"/>
    </font>
    <font>
      <sz val="13"/>
      <color theme="1"/>
      <name val="Times New Roman"/>
      <family val="1"/>
    </font>
    <font>
      <sz val="13"/>
      <color theme="1"/>
      <name val="Arial Cyr"/>
      <family val="2"/>
    </font>
    <font>
      <sz val="13"/>
      <color theme="1"/>
      <name val="Bookman Old Styl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3" fillId="32" borderId="0" applyNumberFormat="0" applyBorder="0" applyAlignment="0" applyProtection="0"/>
  </cellStyleXfs>
  <cellXfs count="149">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0" fontId="21" fillId="0" borderId="0" xfId="0" applyFont="1" applyAlignment="1">
      <alignment vertical="top"/>
    </xf>
    <xf numFmtId="0" fontId="22" fillId="0" borderId="0" xfId="0" applyFont="1" applyBorder="1" applyAlignment="1">
      <alignment/>
    </xf>
    <xf numFmtId="4" fontId="12" fillId="0" borderId="0" xfId="0" applyNumberFormat="1" applyFont="1" applyBorder="1" applyAlignment="1">
      <alignment/>
    </xf>
    <xf numFmtId="4" fontId="26" fillId="34" borderId="10" xfId="0" applyNumberFormat="1" applyFont="1" applyFill="1" applyBorder="1" applyAlignment="1">
      <alignment/>
    </xf>
    <xf numFmtId="0" fontId="19" fillId="34" borderId="10" xfId="0" applyFont="1" applyFill="1" applyBorder="1" applyAlignment="1">
      <alignment/>
    </xf>
    <xf numFmtId="4" fontId="7" fillId="34" borderId="11" xfId="0" applyNumberFormat="1" applyFont="1" applyFill="1" applyBorder="1" applyAlignment="1">
      <alignment/>
    </xf>
    <xf numFmtId="4" fontId="2" fillId="34" borderId="11" xfId="0" applyNumberFormat="1" applyFont="1" applyFill="1" applyBorder="1" applyAlignment="1">
      <alignment/>
    </xf>
    <xf numFmtId="4" fontId="13" fillId="34" borderId="11" xfId="0" applyNumberFormat="1" applyFont="1" applyFill="1" applyBorder="1" applyAlignment="1">
      <alignment/>
    </xf>
    <xf numFmtId="4" fontId="14" fillId="34" borderId="11" xfId="0" applyNumberFormat="1" applyFont="1" applyFill="1" applyBorder="1" applyAlignment="1">
      <alignment/>
    </xf>
    <xf numFmtId="4" fontId="3" fillId="34" borderId="11" xfId="0" applyNumberFormat="1" applyFont="1" applyFill="1" applyBorder="1" applyAlignment="1">
      <alignment/>
    </xf>
    <xf numFmtId="4" fontId="9" fillId="34" borderId="11" xfId="0" applyNumberFormat="1" applyFont="1" applyFill="1" applyBorder="1" applyAlignment="1">
      <alignment/>
    </xf>
    <xf numFmtId="4" fontId="0" fillId="0" borderId="0" xfId="0" applyNumberFormat="1" applyBorder="1" applyAlignment="1">
      <alignment/>
    </xf>
    <xf numFmtId="4" fontId="10" fillId="34" borderId="11" xfId="0" applyNumberFormat="1" applyFont="1" applyFill="1" applyBorder="1" applyAlignment="1">
      <alignment/>
    </xf>
    <xf numFmtId="4" fontId="32" fillId="34" borderId="10" xfId="0" applyNumberFormat="1" applyFont="1" applyFill="1" applyBorder="1" applyAlignment="1">
      <alignment/>
    </xf>
    <xf numFmtId="0" fontId="2" fillId="35" borderId="11"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center"/>
    </xf>
    <xf numFmtId="0" fontId="9" fillId="35" borderId="11" xfId="0" applyFont="1" applyFill="1" applyBorder="1" applyAlignment="1">
      <alignment/>
    </xf>
    <xf numFmtId="0" fontId="3" fillId="34" borderId="11" xfId="0" applyFont="1" applyFill="1" applyBorder="1" applyAlignment="1">
      <alignment/>
    </xf>
    <xf numFmtId="0" fontId="3" fillId="34" borderId="11" xfId="0" applyFont="1" applyFill="1" applyBorder="1" applyAlignment="1">
      <alignment horizontal="center"/>
    </xf>
    <xf numFmtId="0" fontId="3" fillId="35" borderId="11" xfId="0" applyFont="1" applyFill="1" applyBorder="1" applyAlignment="1">
      <alignment/>
    </xf>
    <xf numFmtId="4" fontId="7" fillId="35" borderId="11" xfId="0" applyNumberFormat="1" applyFont="1" applyFill="1" applyBorder="1" applyAlignment="1">
      <alignment/>
    </xf>
    <xf numFmtId="4" fontId="10" fillId="35" borderId="11" xfId="0" applyNumberFormat="1" applyFont="1" applyFill="1" applyBorder="1" applyAlignment="1">
      <alignment/>
    </xf>
    <xf numFmtId="4" fontId="3" fillId="35" borderId="11" xfId="0" applyNumberFormat="1" applyFont="1" applyFill="1" applyBorder="1" applyAlignment="1">
      <alignment/>
    </xf>
    <xf numFmtId="4" fontId="2" fillId="35" borderId="11" xfId="0" applyNumberFormat="1" applyFont="1" applyFill="1" applyBorder="1" applyAlignment="1">
      <alignment/>
    </xf>
    <xf numFmtId="4" fontId="10" fillId="36" borderId="11" xfId="0" applyNumberFormat="1" applyFont="1" applyFill="1" applyBorder="1" applyAlignment="1">
      <alignment/>
    </xf>
    <xf numFmtId="4" fontId="13" fillId="35" borderId="11" xfId="0" applyNumberFormat="1" applyFont="1" applyFill="1" applyBorder="1" applyAlignment="1">
      <alignment/>
    </xf>
    <xf numFmtId="4" fontId="14" fillId="35" borderId="11" xfId="0" applyNumberFormat="1" applyFont="1" applyFill="1" applyBorder="1" applyAlignment="1">
      <alignment/>
    </xf>
    <xf numFmtId="4" fontId="2" fillId="34" borderId="11" xfId="0" applyNumberFormat="1" applyFont="1" applyFill="1" applyBorder="1" applyAlignment="1">
      <alignment horizontal="right"/>
    </xf>
    <xf numFmtId="4" fontId="3" fillId="34" borderId="11" xfId="0" applyNumberFormat="1" applyFont="1" applyFill="1" applyBorder="1" applyAlignment="1">
      <alignment/>
    </xf>
    <xf numFmtId="4" fontId="2" fillId="35" borderId="11" xfId="0" applyNumberFormat="1" applyFont="1" applyFill="1" applyBorder="1" applyAlignment="1">
      <alignment/>
    </xf>
    <xf numFmtId="4" fontId="14" fillId="34" borderId="11" xfId="0" applyNumberFormat="1" applyFont="1" applyFill="1" applyBorder="1" applyAlignment="1">
      <alignment horizontal="right"/>
    </xf>
    <xf numFmtId="4" fontId="13" fillId="35" borderId="11" xfId="0" applyNumberFormat="1" applyFont="1" applyFill="1" applyBorder="1" applyAlignment="1">
      <alignment/>
    </xf>
    <xf numFmtId="4" fontId="14" fillId="35" borderId="11" xfId="0" applyNumberFormat="1" applyFont="1" applyFill="1" applyBorder="1" applyAlignment="1">
      <alignment/>
    </xf>
    <xf numFmtId="0" fontId="13" fillId="34" borderId="0" xfId="0" applyFont="1" applyFill="1" applyBorder="1" applyAlignment="1">
      <alignment horizontal="left" vertical="center"/>
    </xf>
    <xf numFmtId="4" fontId="13" fillId="34" borderId="0" xfId="0" applyNumberFormat="1" applyFont="1" applyFill="1" applyBorder="1" applyAlignment="1">
      <alignment/>
    </xf>
    <xf numFmtId="4" fontId="14" fillId="34" borderId="0" xfId="0" applyNumberFormat="1" applyFont="1" applyFill="1" applyBorder="1" applyAlignment="1">
      <alignment/>
    </xf>
    <xf numFmtId="164" fontId="2" fillId="35" borderId="11" xfId="0" applyNumberFormat="1" applyFont="1" applyFill="1" applyBorder="1" applyAlignment="1">
      <alignment/>
    </xf>
    <xf numFmtId="164" fontId="2" fillId="34" borderId="11" xfId="0" applyNumberFormat="1" applyFont="1" applyFill="1" applyBorder="1" applyAlignment="1">
      <alignment/>
    </xf>
    <xf numFmtId="164" fontId="3" fillId="35" borderId="11" xfId="0" applyNumberFormat="1" applyFont="1" applyFill="1" applyBorder="1" applyAlignment="1">
      <alignment/>
    </xf>
    <xf numFmtId="164" fontId="3" fillId="34" borderId="11" xfId="0" applyNumberFormat="1" applyFont="1" applyFill="1" applyBorder="1" applyAlignment="1">
      <alignment/>
    </xf>
    <xf numFmtId="164" fontId="9" fillId="34" borderId="11" xfId="0" applyNumberFormat="1" applyFont="1" applyFill="1" applyBorder="1" applyAlignment="1">
      <alignment/>
    </xf>
    <xf numFmtId="4" fontId="7" fillId="35" borderId="11" xfId="0" applyNumberFormat="1" applyFont="1" applyFill="1" applyBorder="1" applyAlignment="1">
      <alignment/>
    </xf>
    <xf numFmtId="4" fontId="7" fillId="34" borderId="11" xfId="0" applyNumberFormat="1" applyFont="1" applyFill="1" applyBorder="1" applyAlignment="1">
      <alignment/>
    </xf>
    <xf numFmtId="4" fontId="10" fillId="35" borderId="11" xfId="0" applyNumberFormat="1" applyFont="1" applyFill="1" applyBorder="1" applyAlignment="1">
      <alignment/>
    </xf>
    <xf numFmtId="4" fontId="10" fillId="34" borderId="11" xfId="0" applyNumberFormat="1" applyFont="1" applyFill="1" applyBorder="1" applyAlignment="1">
      <alignment/>
    </xf>
    <xf numFmtId="164" fontId="15"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0" fontId="15" fillId="0" borderId="0" xfId="0" applyFont="1" applyBorder="1" applyAlignment="1">
      <alignment/>
    </xf>
    <xf numFmtId="0" fontId="8" fillId="0" borderId="0" xfId="0" applyFont="1" applyBorder="1" applyAlignment="1">
      <alignment/>
    </xf>
    <xf numFmtId="0" fontId="2" fillId="34" borderId="0" xfId="0" applyFont="1" applyFill="1" applyBorder="1" applyAlignment="1">
      <alignment vertical="top"/>
    </xf>
    <xf numFmtId="0" fontId="2" fillId="34" borderId="0" xfId="0" applyFont="1" applyFill="1" applyBorder="1" applyAlignment="1">
      <alignment/>
    </xf>
    <xf numFmtId="0" fontId="28" fillId="34" borderId="0" xfId="0" applyFont="1" applyFill="1" applyBorder="1" applyAlignment="1">
      <alignment horizontal="center"/>
    </xf>
    <xf numFmtId="0" fontId="6" fillId="34" borderId="0" xfId="0" applyFont="1" applyFill="1" applyBorder="1" applyAlignment="1">
      <alignment horizontal="center"/>
    </xf>
    <xf numFmtId="0" fontId="7" fillId="34" borderId="0" xfId="0" applyFont="1" applyFill="1" applyBorder="1" applyAlignment="1">
      <alignment horizontal="center"/>
    </xf>
    <xf numFmtId="0" fontId="19" fillId="34" borderId="0" xfId="0" applyFont="1" applyFill="1" applyBorder="1" applyAlignment="1">
      <alignment horizontal="left"/>
    </xf>
    <xf numFmtId="0" fontId="30" fillId="34" borderId="0" xfId="0" applyFont="1" applyFill="1" applyBorder="1" applyAlignment="1">
      <alignment vertical="center"/>
    </xf>
    <xf numFmtId="0" fontId="5" fillId="0" borderId="0" xfId="0" applyFont="1" applyFill="1" applyBorder="1" applyAlignment="1">
      <alignment horizontal="left"/>
    </xf>
    <xf numFmtId="0" fontId="34" fillId="0" borderId="0" xfId="0" applyFont="1" applyBorder="1" applyAlignment="1">
      <alignment/>
    </xf>
    <xf numFmtId="0" fontId="5" fillId="0" borderId="0" xfId="0" applyFont="1" applyFill="1" applyAlignment="1">
      <alignment horizontal="left"/>
    </xf>
    <xf numFmtId="0" fontId="74" fillId="37" borderId="0" xfId="0" applyFont="1" applyFill="1" applyBorder="1" applyAlignment="1">
      <alignment horizontal="left"/>
    </xf>
    <xf numFmtId="0" fontId="75" fillId="0" borderId="0" xfId="0" applyFont="1" applyFill="1" applyAlignment="1">
      <alignment/>
    </xf>
    <xf numFmtId="0" fontId="74" fillId="37" borderId="0" xfId="0" applyFont="1" applyFill="1" applyAlignment="1">
      <alignment/>
    </xf>
    <xf numFmtId="0" fontId="76" fillId="0" borderId="0" xfId="0" applyFont="1" applyFill="1" applyAlignment="1">
      <alignment/>
    </xf>
    <xf numFmtId="0" fontId="74" fillId="0" borderId="0" xfId="0" applyFont="1" applyFill="1" applyAlignment="1">
      <alignment/>
    </xf>
    <xf numFmtId="0" fontId="74" fillId="0" borderId="0" xfId="0" applyFont="1" applyFill="1" applyAlignment="1">
      <alignment horizontal="left"/>
    </xf>
    <xf numFmtId="0" fontId="77" fillId="0" borderId="0" xfId="0" applyFont="1" applyFill="1" applyAlignment="1">
      <alignment/>
    </xf>
    <xf numFmtId="0" fontId="74" fillId="0" borderId="0" xfId="0" applyFont="1" applyFill="1" applyBorder="1" applyAlignment="1">
      <alignment horizontal="left"/>
    </xf>
    <xf numFmtId="0" fontId="78" fillId="0" borderId="0" xfId="0" applyFont="1" applyAlignment="1">
      <alignment/>
    </xf>
    <xf numFmtId="0" fontId="79" fillId="0" borderId="0" xfId="0" applyFont="1" applyAlignment="1">
      <alignment/>
    </xf>
    <xf numFmtId="164" fontId="79" fillId="0" borderId="0" xfId="0" applyNumberFormat="1" applyFont="1" applyAlignment="1">
      <alignment/>
    </xf>
    <xf numFmtId="0" fontId="74" fillId="37" borderId="0" xfId="0" applyFont="1" applyFill="1" applyAlignment="1">
      <alignment horizontal="left"/>
    </xf>
    <xf numFmtId="0" fontId="5" fillId="0" borderId="0" xfId="0" applyFont="1" applyFill="1" applyBorder="1" applyAlignment="1">
      <alignment horizontal="left"/>
    </xf>
    <xf numFmtId="0" fontId="21" fillId="0" borderId="0" xfId="0" applyFont="1" applyBorder="1" applyAlignment="1">
      <alignment vertical="top"/>
    </xf>
    <xf numFmtId="0" fontId="33" fillId="35" borderId="12" xfId="0" applyFont="1" applyFill="1" applyBorder="1" applyAlignment="1">
      <alignment horizontal="left" vertical="center" wrapText="1"/>
    </xf>
    <xf numFmtId="0" fontId="33" fillId="35" borderId="13" xfId="0" applyFont="1" applyFill="1" applyBorder="1" applyAlignment="1">
      <alignment horizontal="left" vertical="center" wrapText="1"/>
    </xf>
    <xf numFmtId="0" fontId="33" fillId="35" borderId="14" xfId="0" applyFont="1" applyFill="1" applyBorder="1" applyAlignment="1">
      <alignment horizontal="left" vertical="center" wrapText="1"/>
    </xf>
    <xf numFmtId="0" fontId="2" fillId="34" borderId="11" xfId="0" applyFont="1" applyFill="1" applyBorder="1" applyAlignment="1">
      <alignment horizontal="left" vertical="top" wrapText="1"/>
    </xf>
    <xf numFmtId="0" fontId="13" fillId="34" borderId="11" xfId="0" applyFont="1" applyFill="1" applyBorder="1" applyAlignment="1">
      <alignment horizontal="left" vertical="top"/>
    </xf>
    <xf numFmtId="0" fontId="2" fillId="34" borderId="11" xfId="0" applyFont="1" applyFill="1" applyBorder="1" applyAlignment="1">
      <alignment horizontal="left" vertical="top"/>
    </xf>
    <xf numFmtId="0" fontId="80" fillId="0" borderId="0" xfId="0" applyFont="1" applyBorder="1" applyAlignment="1">
      <alignment horizontal="left" vertical="top"/>
    </xf>
    <xf numFmtId="0" fontId="78" fillId="0" borderId="0" xfId="0" applyFont="1" applyBorder="1" applyAlignment="1">
      <alignment horizontal="center"/>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4"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4" borderId="11" xfId="0" applyFont="1" applyFill="1" applyBorder="1" applyAlignment="1">
      <alignment horizontal="left" vertical="top"/>
    </xf>
    <xf numFmtId="0" fontId="7" fillId="34" borderId="11" xfId="0" applyFont="1" applyFill="1" applyBorder="1" applyAlignment="1">
      <alignment horizontal="left" vertical="top" wrapText="1"/>
    </xf>
    <xf numFmtId="0" fontId="7" fillId="35" borderId="1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7"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3" fillId="34" borderId="11" xfId="0" applyFont="1" applyFill="1" applyBorder="1" applyAlignment="1">
      <alignment horizontal="left" vertical="center"/>
    </xf>
    <xf numFmtId="0" fontId="7" fillId="34" borderId="11" xfId="0" applyFont="1" applyFill="1" applyBorder="1" applyAlignment="1">
      <alignment horizontal="center" vertical="top"/>
    </xf>
    <xf numFmtId="0" fontId="7" fillId="34" borderId="11" xfId="0" applyFont="1" applyFill="1" applyBorder="1" applyAlignment="1">
      <alignment horizontal="left" vertical="center"/>
    </xf>
    <xf numFmtId="0" fontId="2" fillId="34" borderId="11" xfId="0" applyFont="1" applyFill="1" applyBorder="1" applyAlignment="1">
      <alignment horizontal="left" vertical="center" wrapText="1"/>
    </xf>
    <xf numFmtId="0" fontId="31" fillId="34" borderId="15" xfId="0" applyFont="1" applyFill="1" applyBorder="1" applyAlignment="1">
      <alignment horizontal="righ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3" fillId="34" borderId="11" xfId="0" applyFont="1" applyFill="1" applyBorder="1" applyAlignment="1">
      <alignment horizontal="left" vertical="center" wrapText="1"/>
    </xf>
    <xf numFmtId="0" fontId="33" fillId="35" borderId="11"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23" fillId="34" borderId="11" xfId="0" applyFont="1" applyFill="1" applyBorder="1" applyAlignment="1">
      <alignment horizontal="center" vertical="center" wrapText="1"/>
    </xf>
    <xf numFmtId="0" fontId="24" fillId="34" borderId="11" xfId="0" applyFont="1" applyFill="1" applyBorder="1" applyAlignment="1">
      <alignment horizontal="left" vertical="top"/>
    </xf>
    <xf numFmtId="0" fontId="25" fillId="34" borderId="11" xfId="0" applyFont="1" applyFill="1" applyBorder="1" applyAlignment="1">
      <alignment horizontal="left" vertical="top"/>
    </xf>
    <xf numFmtId="0" fontId="7"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11" fillId="34" borderId="11" xfId="0" applyFont="1" applyFill="1" applyBorder="1" applyAlignment="1">
      <alignment horizontal="left" vertical="top"/>
    </xf>
    <xf numFmtId="0" fontId="7" fillId="34" borderId="11" xfId="0" applyFont="1" applyFill="1" applyBorder="1" applyAlignment="1">
      <alignment vertical="center"/>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13" fillId="34" borderId="11" xfId="0" applyFont="1" applyFill="1" applyBorder="1" applyAlignment="1">
      <alignment horizontal="left" vertical="top"/>
    </xf>
    <xf numFmtId="0" fontId="24" fillId="34" borderId="11" xfId="0" applyFont="1" applyFill="1" applyBorder="1" applyAlignment="1">
      <alignment horizontal="left" vertical="top" wrapText="1"/>
    </xf>
    <xf numFmtId="0" fontId="27" fillId="34" borderId="0" xfId="0" applyFont="1" applyFill="1" applyBorder="1" applyAlignment="1">
      <alignment horizontal="center"/>
    </xf>
    <xf numFmtId="0" fontId="29" fillId="0"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5"/>
  <sheetViews>
    <sheetView tabSelected="1" view="pageBreakPreview" zoomScale="70" zoomScaleNormal="75" zoomScaleSheetLayoutView="70" zoomScalePageLayoutView="0" workbookViewId="0" topLeftCell="A4">
      <pane xSplit="3" ySplit="10" topLeftCell="D78" activePane="bottomRight" state="frozen"/>
      <selection pane="topLeft" activeCell="A4" sqref="A4"/>
      <selection pane="topRight" activeCell="D4" sqref="D4"/>
      <selection pane="bottomLeft" activeCell="A10" sqref="A10"/>
      <selection pane="bottomRight" activeCell="B93" sqref="B93"/>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23.375" style="3" customWidth="1"/>
    <col min="9" max="9" width="23.875" style="3" customWidth="1"/>
    <col min="10" max="10" width="21.625" style="3" customWidth="1"/>
    <col min="11" max="11" width="20.625" style="3" customWidth="1"/>
    <col min="12" max="12" width="25.25390625" style="3" customWidth="1"/>
    <col min="13" max="13" width="24.875" style="3" customWidth="1"/>
    <col min="14" max="15" width="19.375" style="3" customWidth="1"/>
    <col min="16"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98"/>
      <c r="K1" s="98"/>
      <c r="L1" s="98"/>
      <c r="M1" s="98"/>
      <c r="N1" s="98"/>
      <c r="O1" s="98"/>
      <c r="P1" s="98"/>
      <c r="Q1" s="8"/>
      <c r="R1" s="8"/>
      <c r="S1" s="8"/>
      <c r="T1" s="8"/>
    </row>
    <row r="2" spans="1:20" ht="21.75" customHeight="1">
      <c r="A2" s="5"/>
      <c r="B2" s="5"/>
      <c r="C2" s="5"/>
      <c r="D2" s="6"/>
      <c r="E2" s="6"/>
      <c r="F2" s="6"/>
      <c r="G2" s="6"/>
      <c r="H2" s="7"/>
      <c r="I2" s="7"/>
      <c r="J2" s="98"/>
      <c r="K2" s="98"/>
      <c r="L2" s="98"/>
      <c r="M2" s="98"/>
      <c r="N2" s="98"/>
      <c r="O2" s="98"/>
      <c r="P2" s="98"/>
      <c r="Q2" s="8"/>
      <c r="R2" s="8"/>
      <c r="S2" s="8"/>
      <c r="T2" s="8"/>
    </row>
    <row r="3" spans="1:20" ht="22.5" customHeight="1">
      <c r="A3" s="5"/>
      <c r="B3" s="5"/>
      <c r="C3" s="5"/>
      <c r="D3" s="6"/>
      <c r="E3" s="6"/>
      <c r="F3" s="6"/>
      <c r="G3" s="6"/>
      <c r="H3" s="7"/>
      <c r="I3" s="7"/>
      <c r="J3" s="98"/>
      <c r="K3" s="98"/>
      <c r="L3" s="98"/>
      <c r="M3" s="98"/>
      <c r="N3" s="98"/>
      <c r="O3" s="98"/>
      <c r="P3" s="98"/>
      <c r="Q3" s="8"/>
      <c r="R3" s="8"/>
      <c r="S3" s="8"/>
      <c r="T3" s="8"/>
    </row>
    <row r="4" spans="1:20" ht="23.25" customHeight="1">
      <c r="A4" s="5"/>
      <c r="B4" s="5"/>
      <c r="C4" s="5"/>
      <c r="D4" s="6"/>
      <c r="E4" s="6"/>
      <c r="F4" s="6"/>
      <c r="G4" s="6"/>
      <c r="H4" s="7"/>
      <c r="I4" s="7"/>
      <c r="J4" s="83"/>
      <c r="K4" s="83"/>
      <c r="L4" s="83"/>
      <c r="M4" s="148" t="s">
        <v>78</v>
      </c>
      <c r="N4" s="148"/>
      <c r="O4" s="148"/>
      <c r="P4" s="83"/>
      <c r="Q4" s="8"/>
      <c r="R4" s="8"/>
      <c r="S4" s="8"/>
      <c r="T4" s="8"/>
    </row>
    <row r="5" spans="1:20" ht="22.5" customHeight="1">
      <c r="A5" s="5"/>
      <c r="B5" s="5"/>
      <c r="C5" s="5"/>
      <c r="D5" s="6"/>
      <c r="E5" s="6"/>
      <c r="F5" s="6"/>
      <c r="G5" s="6"/>
      <c r="H5" s="7"/>
      <c r="I5" s="7"/>
      <c r="J5" s="83"/>
      <c r="K5" s="83"/>
      <c r="L5" s="83"/>
      <c r="M5" s="148" t="s">
        <v>79</v>
      </c>
      <c r="N5" s="148"/>
      <c r="O5" s="148"/>
      <c r="P5" s="83"/>
      <c r="Q5" s="8"/>
      <c r="R5" s="8"/>
      <c r="S5" s="8"/>
      <c r="T5" s="8"/>
    </row>
    <row r="6" spans="1:20" ht="22.5" customHeight="1">
      <c r="A6" s="5"/>
      <c r="B6" s="5"/>
      <c r="C6" s="5"/>
      <c r="D6" s="6"/>
      <c r="E6" s="6"/>
      <c r="F6" s="6"/>
      <c r="G6" s="6"/>
      <c r="H6" s="7"/>
      <c r="I6" s="7"/>
      <c r="J6" s="83"/>
      <c r="K6" s="83"/>
      <c r="L6" s="83"/>
      <c r="M6" s="148" t="s">
        <v>82</v>
      </c>
      <c r="N6" s="148"/>
      <c r="O6" s="148"/>
      <c r="P6" s="83"/>
      <c r="Q6" s="8"/>
      <c r="R6" s="8"/>
      <c r="S6" s="8"/>
      <c r="T6" s="8"/>
    </row>
    <row r="7" spans="1:20" ht="20.25" customHeight="1">
      <c r="A7" s="5"/>
      <c r="B7" s="5"/>
      <c r="C7" s="5"/>
      <c r="D7" s="6"/>
      <c r="E7" s="6"/>
      <c r="F7" s="6"/>
      <c r="G7" s="6"/>
      <c r="H7" s="7"/>
      <c r="I7" s="7"/>
      <c r="J7" s="83"/>
      <c r="K7" s="83"/>
      <c r="L7" s="83"/>
      <c r="M7" s="148"/>
      <c r="N7" s="148"/>
      <c r="O7" s="148"/>
      <c r="P7" s="83"/>
      <c r="Q7" s="8"/>
      <c r="R7" s="8"/>
      <c r="S7" s="8"/>
      <c r="T7" s="8"/>
    </row>
    <row r="8" spans="1:20" ht="23.25" customHeight="1">
      <c r="A8" s="147" t="s">
        <v>76</v>
      </c>
      <c r="B8" s="147"/>
      <c r="C8" s="147"/>
      <c r="D8" s="147"/>
      <c r="E8" s="147"/>
      <c r="F8" s="147"/>
      <c r="G8" s="147"/>
      <c r="H8" s="147"/>
      <c r="I8" s="147"/>
      <c r="J8" s="147"/>
      <c r="K8" s="147"/>
      <c r="L8" s="147"/>
      <c r="M8" s="147"/>
      <c r="N8" s="147"/>
      <c r="O8" s="147"/>
      <c r="P8" s="78"/>
      <c r="Q8" s="8"/>
      <c r="R8" s="8"/>
      <c r="S8" s="8"/>
      <c r="T8" s="8"/>
    </row>
    <row r="9" spans="1:20" ht="22.5" customHeight="1">
      <c r="A9" s="147" t="s">
        <v>74</v>
      </c>
      <c r="B9" s="147"/>
      <c r="C9" s="147"/>
      <c r="D9" s="147"/>
      <c r="E9" s="147"/>
      <c r="F9" s="147"/>
      <c r="G9" s="147"/>
      <c r="H9" s="147"/>
      <c r="I9" s="147"/>
      <c r="J9" s="147"/>
      <c r="K9" s="147"/>
      <c r="L9" s="147"/>
      <c r="M9" s="147"/>
      <c r="N9" s="147"/>
      <c r="O9" s="147"/>
      <c r="P9" s="79"/>
      <c r="Q9" s="8"/>
      <c r="R9" s="8"/>
      <c r="S9" s="8"/>
      <c r="T9" s="8"/>
    </row>
    <row r="10" spans="1:20" ht="12.75" customHeight="1">
      <c r="A10" s="76"/>
      <c r="B10" s="76"/>
      <c r="C10" s="76"/>
      <c r="D10" s="80"/>
      <c r="E10" s="80"/>
      <c r="F10" s="80"/>
      <c r="G10" s="80"/>
      <c r="H10" s="80"/>
      <c r="I10" s="80"/>
      <c r="J10" s="80"/>
      <c r="K10" s="80"/>
      <c r="L10" s="80"/>
      <c r="M10" s="77"/>
      <c r="N10" s="77"/>
      <c r="O10" s="77" t="s">
        <v>0</v>
      </c>
      <c r="P10" s="77"/>
      <c r="Q10" s="8"/>
      <c r="R10" s="8"/>
      <c r="S10" s="8"/>
      <c r="T10" s="8"/>
    </row>
    <row r="11" spans="1:16" ht="25.5" customHeight="1">
      <c r="A11" s="131" t="s">
        <v>1</v>
      </c>
      <c r="B11" s="131"/>
      <c r="C11" s="131"/>
      <c r="D11" s="117" t="s">
        <v>60</v>
      </c>
      <c r="E11" s="132" t="s">
        <v>2</v>
      </c>
      <c r="F11" s="133"/>
      <c r="G11" s="134"/>
      <c r="H11" s="117" t="s">
        <v>61</v>
      </c>
      <c r="I11" s="132" t="s">
        <v>2</v>
      </c>
      <c r="J11" s="133"/>
      <c r="K11" s="134"/>
      <c r="L11" s="117" t="s">
        <v>75</v>
      </c>
      <c r="M11" s="132" t="s">
        <v>2</v>
      </c>
      <c r="N11" s="133"/>
      <c r="O11" s="134"/>
      <c r="P11" s="9"/>
    </row>
    <row r="12" spans="1:16" ht="12.75" customHeight="1">
      <c r="A12" s="131"/>
      <c r="B12" s="131"/>
      <c r="C12" s="131"/>
      <c r="D12" s="117"/>
      <c r="E12" s="120" t="s">
        <v>3</v>
      </c>
      <c r="F12" s="120" t="s">
        <v>4</v>
      </c>
      <c r="G12" s="135" t="s">
        <v>59</v>
      </c>
      <c r="H12" s="117"/>
      <c r="I12" s="120" t="s">
        <v>3</v>
      </c>
      <c r="J12" s="120" t="s">
        <v>4</v>
      </c>
      <c r="K12" s="135" t="s">
        <v>59</v>
      </c>
      <c r="L12" s="117"/>
      <c r="M12" s="120" t="s">
        <v>3</v>
      </c>
      <c r="N12" s="120" t="s">
        <v>4</v>
      </c>
      <c r="O12" s="135" t="s">
        <v>59</v>
      </c>
      <c r="P12" s="9"/>
    </row>
    <row r="13" spans="1:16" s="8" customFormat="1" ht="34.5" customHeight="1">
      <c r="A13" s="131"/>
      <c r="B13" s="131"/>
      <c r="C13" s="131"/>
      <c r="D13" s="117"/>
      <c r="E13" s="120"/>
      <c r="F13" s="120"/>
      <c r="G13" s="135"/>
      <c r="H13" s="117"/>
      <c r="I13" s="120"/>
      <c r="J13" s="120"/>
      <c r="K13" s="135"/>
      <c r="L13" s="117"/>
      <c r="M13" s="120"/>
      <c r="N13" s="120"/>
      <c r="O13" s="135"/>
      <c r="P13" s="9"/>
    </row>
    <row r="14" spans="1:15" s="8" customFormat="1" ht="18" customHeight="1">
      <c r="A14" s="123" t="s">
        <v>5</v>
      </c>
      <c r="B14" s="123"/>
      <c r="C14" s="123"/>
      <c r="D14" s="39"/>
      <c r="E14" s="40"/>
      <c r="F14" s="40"/>
      <c r="G14" s="41"/>
      <c r="H14" s="39"/>
      <c r="I14" s="40"/>
      <c r="J14" s="40"/>
      <c r="K14" s="41"/>
      <c r="L14" s="42"/>
      <c r="M14" s="43"/>
      <c r="N14" s="43"/>
      <c r="O14" s="44"/>
    </row>
    <row r="15" spans="1:15" s="8" customFormat="1" ht="17.25" customHeight="1">
      <c r="A15" s="145" t="s">
        <v>6</v>
      </c>
      <c r="B15" s="145"/>
      <c r="C15" s="145"/>
      <c r="D15" s="39"/>
      <c r="E15" s="40"/>
      <c r="F15" s="40"/>
      <c r="G15" s="41"/>
      <c r="H15" s="39"/>
      <c r="I15" s="40"/>
      <c r="J15" s="40"/>
      <c r="K15" s="41"/>
      <c r="L15" s="45"/>
      <c r="M15" s="43"/>
      <c r="N15" s="43"/>
      <c r="O15" s="44"/>
    </row>
    <row r="16" spans="1:15" s="8" customFormat="1" ht="19.5" customHeight="1">
      <c r="A16" s="115" t="s">
        <v>7</v>
      </c>
      <c r="B16" s="115"/>
      <c r="C16" s="115"/>
      <c r="D16" s="46">
        <f>E16+F16</f>
        <v>26100300</v>
      </c>
      <c r="E16" s="30">
        <f aca="true" t="shared" si="0" ref="E16:G17">E17</f>
        <v>26100300</v>
      </c>
      <c r="F16" s="30">
        <f t="shared" si="0"/>
        <v>0</v>
      </c>
      <c r="G16" s="30">
        <f t="shared" si="0"/>
        <v>0</v>
      </c>
      <c r="H16" s="46">
        <f aca="true" t="shared" si="1" ref="H16:H22">I16+J16</f>
        <v>28705504</v>
      </c>
      <c r="I16" s="30">
        <f>I17</f>
        <v>28705504</v>
      </c>
      <c r="J16" s="30">
        <v>0</v>
      </c>
      <c r="K16" s="30">
        <v>0</v>
      </c>
      <c r="L16" s="47">
        <f aca="true" t="shared" si="2" ref="L16:L22">M16+N16</f>
        <v>29192323.900000002</v>
      </c>
      <c r="M16" s="37">
        <f aca="true" t="shared" si="3" ref="M16:O17">M17</f>
        <v>29192323.900000002</v>
      </c>
      <c r="N16" s="37">
        <f t="shared" si="3"/>
        <v>0</v>
      </c>
      <c r="O16" s="37">
        <f t="shared" si="3"/>
        <v>0</v>
      </c>
    </row>
    <row r="17" spans="1:17" s="8" customFormat="1" ht="18" customHeight="1">
      <c r="A17" s="146" t="s">
        <v>62</v>
      </c>
      <c r="B17" s="146"/>
      <c r="C17" s="146"/>
      <c r="D17" s="46">
        <f>D18</f>
        <v>26100300</v>
      </c>
      <c r="E17" s="30">
        <f t="shared" si="0"/>
        <v>26100300</v>
      </c>
      <c r="F17" s="30">
        <f t="shared" si="0"/>
        <v>0</v>
      </c>
      <c r="G17" s="30">
        <f t="shared" si="0"/>
        <v>0</v>
      </c>
      <c r="H17" s="46">
        <f t="shared" si="1"/>
        <v>28705504</v>
      </c>
      <c r="I17" s="30">
        <f>I18</f>
        <v>28705504</v>
      </c>
      <c r="J17" s="30">
        <v>0</v>
      </c>
      <c r="K17" s="30">
        <v>0</v>
      </c>
      <c r="L17" s="47">
        <f t="shared" si="2"/>
        <v>29192323.900000002</v>
      </c>
      <c r="M17" s="37">
        <f t="shared" si="3"/>
        <v>29192323.900000002</v>
      </c>
      <c r="N17" s="37">
        <f t="shared" si="3"/>
        <v>0</v>
      </c>
      <c r="O17" s="37">
        <f t="shared" si="3"/>
        <v>0</v>
      </c>
      <c r="Q17" s="36"/>
    </row>
    <row r="18" spans="1:15" s="8" customFormat="1" ht="17.25" customHeight="1">
      <c r="A18" s="136" t="s">
        <v>63</v>
      </c>
      <c r="B18" s="136"/>
      <c r="C18" s="136"/>
      <c r="D18" s="46">
        <f>D19+D20+D21+D22</f>
        <v>26100300</v>
      </c>
      <c r="E18" s="30">
        <f>E19+E20+E21+E22</f>
        <v>26100300</v>
      </c>
      <c r="F18" s="30">
        <f>F19+F20+F21+F22</f>
        <v>0</v>
      </c>
      <c r="G18" s="30">
        <f>G19+G20+G21+G22</f>
        <v>0</v>
      </c>
      <c r="H18" s="46">
        <f t="shared" si="1"/>
        <v>28705504</v>
      </c>
      <c r="I18" s="30">
        <f>I19+I20+I21+I22</f>
        <v>28705504</v>
      </c>
      <c r="J18" s="30">
        <v>0</v>
      </c>
      <c r="K18" s="30">
        <v>0</v>
      </c>
      <c r="L18" s="48">
        <f t="shared" si="2"/>
        <v>29192323.900000002</v>
      </c>
      <c r="M18" s="37">
        <f>M19+M20+M21+M22</f>
        <v>29192323.900000002</v>
      </c>
      <c r="N18" s="37">
        <f>N19+N20+N21+N22</f>
        <v>0</v>
      </c>
      <c r="O18" s="37">
        <f>O19+O20+O21+O22</f>
        <v>0</v>
      </c>
    </row>
    <row r="19" spans="1:15" s="8" customFormat="1" ht="19.5" customHeight="1">
      <c r="A19" s="137" t="s">
        <v>8</v>
      </c>
      <c r="B19" s="137"/>
      <c r="C19" s="137"/>
      <c r="D19" s="49">
        <f>E19</f>
        <v>3755000</v>
      </c>
      <c r="E19" s="31">
        <v>3755000</v>
      </c>
      <c r="F19" s="31"/>
      <c r="G19" s="31"/>
      <c r="H19" s="49">
        <f t="shared" si="1"/>
        <v>4832000</v>
      </c>
      <c r="I19" s="31">
        <v>4832000</v>
      </c>
      <c r="J19" s="31"/>
      <c r="K19" s="31"/>
      <c r="L19" s="48">
        <f t="shared" si="2"/>
        <v>4321625.11</v>
      </c>
      <c r="M19" s="34">
        <v>4321625.11</v>
      </c>
      <c r="N19" s="34"/>
      <c r="O19" s="34"/>
    </row>
    <row r="20" spans="1:15" s="8" customFormat="1" ht="19.5" customHeight="1">
      <c r="A20" s="137" t="s">
        <v>9</v>
      </c>
      <c r="B20" s="137"/>
      <c r="C20" s="137"/>
      <c r="D20" s="49">
        <f>E20</f>
        <v>19451000</v>
      </c>
      <c r="E20" s="31">
        <v>19451000</v>
      </c>
      <c r="F20" s="31"/>
      <c r="G20" s="31"/>
      <c r="H20" s="49">
        <f t="shared" si="1"/>
        <v>20799000</v>
      </c>
      <c r="I20" s="31">
        <v>20799000</v>
      </c>
      <c r="J20" s="31"/>
      <c r="K20" s="31"/>
      <c r="L20" s="48">
        <f t="shared" si="2"/>
        <v>21564158.85</v>
      </c>
      <c r="M20" s="34">
        <v>21564158.85</v>
      </c>
      <c r="N20" s="34"/>
      <c r="O20" s="34"/>
    </row>
    <row r="21" spans="1:15" s="8" customFormat="1" ht="19.5" customHeight="1">
      <c r="A21" s="137" t="s">
        <v>10</v>
      </c>
      <c r="B21" s="137"/>
      <c r="C21" s="137"/>
      <c r="D21" s="49">
        <f>E21</f>
        <v>532600</v>
      </c>
      <c r="E21" s="31">
        <v>532600</v>
      </c>
      <c r="F21" s="31"/>
      <c r="G21" s="31"/>
      <c r="H21" s="49">
        <f t="shared" si="1"/>
        <v>550600</v>
      </c>
      <c r="I21" s="31">
        <v>550600</v>
      </c>
      <c r="J21" s="31"/>
      <c r="K21" s="31"/>
      <c r="L21" s="48">
        <f t="shared" si="2"/>
        <v>496034.41</v>
      </c>
      <c r="M21" s="34">
        <v>496034.41</v>
      </c>
      <c r="N21" s="34"/>
      <c r="O21" s="34"/>
    </row>
    <row r="22" spans="1:15" s="8" customFormat="1" ht="19.5" customHeight="1">
      <c r="A22" s="137" t="s">
        <v>11</v>
      </c>
      <c r="B22" s="137"/>
      <c r="C22" s="137"/>
      <c r="D22" s="49">
        <f>E22</f>
        <v>2361700</v>
      </c>
      <c r="E22" s="31">
        <v>2361700</v>
      </c>
      <c r="F22" s="31"/>
      <c r="G22" s="31"/>
      <c r="H22" s="49">
        <f t="shared" si="1"/>
        <v>2523904</v>
      </c>
      <c r="I22" s="31">
        <v>2523904</v>
      </c>
      <c r="J22" s="31"/>
      <c r="K22" s="31"/>
      <c r="L22" s="48">
        <f t="shared" si="2"/>
        <v>2810505.53</v>
      </c>
      <c r="M22" s="34">
        <v>2810505.53</v>
      </c>
      <c r="N22" s="34"/>
      <c r="O22" s="34"/>
    </row>
    <row r="23" spans="1:15" s="8" customFormat="1" ht="19.5" customHeight="1">
      <c r="A23" s="115" t="s">
        <v>12</v>
      </c>
      <c r="B23" s="115"/>
      <c r="C23" s="115"/>
      <c r="D23" s="46">
        <f>E23</f>
        <v>18000</v>
      </c>
      <c r="E23" s="30">
        <f>E26</f>
        <v>18000</v>
      </c>
      <c r="F23" s="30">
        <f>F26+F28</f>
        <v>0</v>
      </c>
      <c r="G23" s="30">
        <f>G26+G28</f>
        <v>0</v>
      </c>
      <c r="H23" s="46">
        <f>I23</f>
        <v>18000</v>
      </c>
      <c r="I23" s="30">
        <f>I26</f>
        <v>18000</v>
      </c>
      <c r="J23" s="30">
        <f>J26+J28</f>
        <v>0</v>
      </c>
      <c r="K23" s="30">
        <f>K26+K28</f>
        <v>0</v>
      </c>
      <c r="L23" s="47">
        <f>L26</f>
        <v>34088.54</v>
      </c>
      <c r="M23" s="37">
        <f>M26</f>
        <v>34088.54</v>
      </c>
      <c r="N23" s="37">
        <f>N26</f>
        <v>0</v>
      </c>
      <c r="O23" s="37">
        <f>O26</f>
        <v>0</v>
      </c>
    </row>
    <row r="24" spans="1:15" s="8" customFormat="1" ht="19.5" customHeight="1">
      <c r="A24" s="115" t="s">
        <v>13</v>
      </c>
      <c r="B24" s="115"/>
      <c r="C24" s="115"/>
      <c r="D24" s="46">
        <f>D25</f>
        <v>18000</v>
      </c>
      <c r="E24" s="30">
        <f>E25</f>
        <v>18000</v>
      </c>
      <c r="F24" s="30">
        <v>0</v>
      </c>
      <c r="G24" s="30">
        <v>0</v>
      </c>
      <c r="H24" s="46">
        <f>I24</f>
        <v>18000</v>
      </c>
      <c r="I24" s="30">
        <f aca="true" t="shared" si="4" ref="I24:K25">I25</f>
        <v>18000</v>
      </c>
      <c r="J24" s="30">
        <f t="shared" si="4"/>
        <v>0</v>
      </c>
      <c r="K24" s="30">
        <f t="shared" si="4"/>
        <v>0</v>
      </c>
      <c r="L24" s="47">
        <f>M24</f>
        <v>34088.54</v>
      </c>
      <c r="M24" s="37">
        <f aca="true" t="shared" si="5" ref="M24:O25">M25</f>
        <v>34088.54</v>
      </c>
      <c r="N24" s="37">
        <f t="shared" si="5"/>
        <v>0</v>
      </c>
      <c r="O24" s="37">
        <f t="shared" si="5"/>
        <v>0</v>
      </c>
    </row>
    <row r="25" spans="1:15" s="8" customFormat="1" ht="21" customHeight="1">
      <c r="A25" s="115" t="s">
        <v>14</v>
      </c>
      <c r="B25" s="115"/>
      <c r="C25" s="115"/>
      <c r="D25" s="46">
        <f>D26</f>
        <v>18000</v>
      </c>
      <c r="E25" s="30">
        <f>E26</f>
        <v>18000</v>
      </c>
      <c r="F25" s="30">
        <v>0</v>
      </c>
      <c r="G25" s="30">
        <v>0</v>
      </c>
      <c r="H25" s="46">
        <f>I25</f>
        <v>18000</v>
      </c>
      <c r="I25" s="30">
        <f t="shared" si="4"/>
        <v>18000</v>
      </c>
      <c r="J25" s="30">
        <f t="shared" si="4"/>
        <v>0</v>
      </c>
      <c r="K25" s="30">
        <f t="shared" si="4"/>
        <v>0</v>
      </c>
      <c r="L25" s="47">
        <f>M25</f>
        <v>34088.54</v>
      </c>
      <c r="M25" s="37">
        <f t="shared" si="5"/>
        <v>34088.54</v>
      </c>
      <c r="N25" s="37">
        <f t="shared" si="5"/>
        <v>0</v>
      </c>
      <c r="O25" s="37">
        <f t="shared" si="5"/>
        <v>0</v>
      </c>
    </row>
    <row r="26" spans="1:15" s="8" customFormat="1" ht="18" customHeight="1">
      <c r="A26" s="140" t="s">
        <v>15</v>
      </c>
      <c r="B26" s="140"/>
      <c r="C26" s="140"/>
      <c r="D26" s="49">
        <f>E26</f>
        <v>18000</v>
      </c>
      <c r="E26" s="31">
        <v>18000</v>
      </c>
      <c r="F26" s="31"/>
      <c r="G26" s="31"/>
      <c r="H26" s="49">
        <f>I26</f>
        <v>18000</v>
      </c>
      <c r="I26" s="31">
        <v>18000</v>
      </c>
      <c r="J26" s="31"/>
      <c r="K26" s="31"/>
      <c r="L26" s="48">
        <f>M26</f>
        <v>34088.54</v>
      </c>
      <c r="M26" s="34">
        <v>34088.54</v>
      </c>
      <c r="N26" s="34">
        <v>0</v>
      </c>
      <c r="O26" s="34"/>
    </row>
    <row r="27" spans="1:15" s="10" customFormat="1" ht="21" customHeight="1">
      <c r="A27" s="116" t="s">
        <v>16</v>
      </c>
      <c r="B27" s="116"/>
      <c r="C27" s="116"/>
      <c r="D27" s="46">
        <f>E27</f>
        <v>26118300</v>
      </c>
      <c r="E27" s="46">
        <f>E16+E23</f>
        <v>26118300</v>
      </c>
      <c r="F27" s="46">
        <f>F16+F23</f>
        <v>0</v>
      </c>
      <c r="G27" s="46">
        <f>G16+G23</f>
        <v>0</v>
      </c>
      <c r="H27" s="46">
        <f>I27</f>
        <v>28723504</v>
      </c>
      <c r="I27" s="46">
        <f>I16+I23</f>
        <v>28723504</v>
      </c>
      <c r="J27" s="46">
        <v>0</v>
      </c>
      <c r="K27" s="46">
        <v>0</v>
      </c>
      <c r="L27" s="47">
        <f>M27</f>
        <v>29226412.44</v>
      </c>
      <c r="M27" s="47">
        <f>M23+M16</f>
        <v>29226412.44</v>
      </c>
      <c r="N27" s="47">
        <v>0</v>
      </c>
      <c r="O27" s="47">
        <v>0</v>
      </c>
    </row>
    <row r="28" spans="1:23" s="8" customFormat="1" ht="21" customHeight="1">
      <c r="A28" s="141" t="s">
        <v>17</v>
      </c>
      <c r="B28" s="141"/>
      <c r="C28" s="141"/>
      <c r="D28" s="46">
        <f>E28+F28</f>
        <v>6568611</v>
      </c>
      <c r="E28" s="30">
        <f>E29</f>
        <v>6568611</v>
      </c>
      <c r="F28" s="30">
        <f>F29</f>
        <v>0</v>
      </c>
      <c r="G28" s="30">
        <f>G29</f>
        <v>0</v>
      </c>
      <c r="H28" s="46">
        <f>H29</f>
        <v>117064086.37</v>
      </c>
      <c r="I28" s="30">
        <f>I29</f>
        <v>117064086.37</v>
      </c>
      <c r="J28" s="30">
        <v>0</v>
      </c>
      <c r="K28" s="30">
        <v>0</v>
      </c>
      <c r="L28" s="47">
        <f aca="true" t="shared" si="6" ref="L28:L36">M28+N28</f>
        <v>117003807.18</v>
      </c>
      <c r="M28" s="50">
        <f>M30+M32</f>
        <v>117003807.18</v>
      </c>
      <c r="N28" s="50">
        <f>N30+N32</f>
        <v>0</v>
      </c>
      <c r="O28" s="50">
        <f>O30+O32</f>
        <v>0</v>
      </c>
      <c r="P28" s="13"/>
      <c r="Q28" s="11"/>
      <c r="R28" s="11"/>
      <c r="S28" s="11"/>
      <c r="T28" s="11"/>
      <c r="U28" s="11"/>
      <c r="V28" s="11"/>
      <c r="W28" s="11"/>
    </row>
    <row r="29" spans="1:23" s="8" customFormat="1" ht="22.5" customHeight="1">
      <c r="A29" s="138" t="s">
        <v>18</v>
      </c>
      <c r="B29" s="138"/>
      <c r="C29" s="138"/>
      <c r="D29" s="46">
        <f>E29+F29</f>
        <v>6568611</v>
      </c>
      <c r="E29" s="30">
        <f>E30+E32</f>
        <v>6568611</v>
      </c>
      <c r="F29" s="30">
        <f>F30+F32</f>
        <v>0</v>
      </c>
      <c r="G29" s="30">
        <f>G30+G32</f>
        <v>0</v>
      </c>
      <c r="H29" s="46">
        <f>I29</f>
        <v>117064086.37</v>
      </c>
      <c r="I29" s="30">
        <f>I30+I32</f>
        <v>117064086.37</v>
      </c>
      <c r="J29" s="30">
        <v>0</v>
      </c>
      <c r="K29" s="30">
        <v>0</v>
      </c>
      <c r="L29" s="47">
        <f t="shared" si="6"/>
        <v>117003807.18</v>
      </c>
      <c r="M29" s="37">
        <f>M30+M32</f>
        <v>117003807.18</v>
      </c>
      <c r="N29" s="37">
        <f>N30+N32</f>
        <v>0</v>
      </c>
      <c r="O29" s="37">
        <f>O30+O32</f>
        <v>0</v>
      </c>
      <c r="P29" s="13"/>
      <c r="Q29" s="11"/>
      <c r="R29" s="11"/>
      <c r="S29" s="11"/>
      <c r="T29" s="11"/>
      <c r="U29" s="11"/>
      <c r="V29" s="11"/>
      <c r="W29" s="11"/>
    </row>
    <row r="30" spans="1:23" s="8" customFormat="1" ht="21" customHeight="1">
      <c r="A30" s="138" t="s">
        <v>19</v>
      </c>
      <c r="B30" s="138"/>
      <c r="C30" s="138"/>
      <c r="D30" s="46">
        <f>E30+F30</f>
        <v>6568611</v>
      </c>
      <c r="E30" s="30">
        <f>E31</f>
        <v>6568611</v>
      </c>
      <c r="F30" s="30">
        <f>F31</f>
        <v>0</v>
      </c>
      <c r="G30" s="30">
        <f>G31</f>
        <v>0</v>
      </c>
      <c r="H30" s="46">
        <f>I30</f>
        <v>6678611</v>
      </c>
      <c r="I30" s="30">
        <f>I31</f>
        <v>6678611</v>
      </c>
      <c r="J30" s="30">
        <v>0</v>
      </c>
      <c r="K30" s="30">
        <v>0</v>
      </c>
      <c r="L30" s="47">
        <f t="shared" si="6"/>
        <v>6678611</v>
      </c>
      <c r="M30" s="37">
        <f>M31</f>
        <v>6678611</v>
      </c>
      <c r="N30" s="37">
        <f>N31</f>
        <v>0</v>
      </c>
      <c r="O30" s="37">
        <f>O31</f>
        <v>0</v>
      </c>
      <c r="P30" s="13"/>
      <c r="Q30" s="11"/>
      <c r="R30" s="11"/>
      <c r="S30" s="11"/>
      <c r="T30" s="11"/>
      <c r="U30" s="11"/>
      <c r="V30" s="11"/>
      <c r="W30" s="11"/>
    </row>
    <row r="31" spans="1:23" s="8" customFormat="1" ht="21" customHeight="1">
      <c r="A31" s="125" t="s">
        <v>64</v>
      </c>
      <c r="B31" s="125"/>
      <c r="C31" s="125"/>
      <c r="D31" s="49">
        <f>E31</f>
        <v>6568611</v>
      </c>
      <c r="E31" s="31">
        <v>6568611</v>
      </c>
      <c r="F31" s="31">
        <v>0</v>
      </c>
      <c r="G31" s="31"/>
      <c r="H31" s="49">
        <f>I31</f>
        <v>6678611</v>
      </c>
      <c r="I31" s="31">
        <f>6663611+15000</f>
        <v>6678611</v>
      </c>
      <c r="J31" s="31"/>
      <c r="K31" s="31"/>
      <c r="L31" s="48">
        <f t="shared" si="6"/>
        <v>6678611</v>
      </c>
      <c r="M31" s="34">
        <v>6678611</v>
      </c>
      <c r="N31" s="34">
        <v>0</v>
      </c>
      <c r="O31" s="34"/>
      <c r="P31" s="13"/>
      <c r="Q31" s="11"/>
      <c r="R31" s="11"/>
      <c r="S31" s="11"/>
      <c r="T31" s="11"/>
      <c r="U31" s="11"/>
      <c r="V31" s="11"/>
      <c r="W31" s="11"/>
    </row>
    <row r="32" spans="1:23" s="8" customFormat="1" ht="21.75" customHeight="1">
      <c r="A32" s="124" t="s">
        <v>20</v>
      </c>
      <c r="B32" s="124"/>
      <c r="C32" s="124"/>
      <c r="D32" s="46">
        <f>E32+F32</f>
        <v>0</v>
      </c>
      <c r="E32" s="30">
        <f>E33+E34+E35</f>
        <v>0</v>
      </c>
      <c r="F32" s="30">
        <f>F33+F34+F35</f>
        <v>0</v>
      </c>
      <c r="G32" s="30">
        <f>G33+G34+G35</f>
        <v>0</v>
      </c>
      <c r="H32" s="46">
        <f>I32</f>
        <v>110385475.37</v>
      </c>
      <c r="I32" s="30">
        <f>I33+I34+I35+I36</f>
        <v>110385475.37</v>
      </c>
      <c r="J32" s="30">
        <f>J33+J34+J35</f>
        <v>0</v>
      </c>
      <c r="K32" s="30">
        <f>K33+K34+K35</f>
        <v>0</v>
      </c>
      <c r="L32" s="47">
        <f t="shared" si="6"/>
        <v>110325196.18</v>
      </c>
      <c r="M32" s="37">
        <f>M33+M34+M35+M36</f>
        <v>110325196.18</v>
      </c>
      <c r="N32" s="37">
        <f>N33+N34+N35</f>
        <v>0</v>
      </c>
      <c r="O32" s="37">
        <f>O33+O34+O35</f>
        <v>0</v>
      </c>
      <c r="P32" s="13"/>
      <c r="Q32" s="11"/>
      <c r="R32" s="11"/>
      <c r="S32" s="11"/>
      <c r="T32" s="11"/>
      <c r="U32" s="11"/>
      <c r="V32" s="11"/>
      <c r="W32" s="11"/>
    </row>
    <row r="33" spans="1:23" s="8" customFormat="1" ht="86.25" customHeight="1">
      <c r="A33" s="139" t="s">
        <v>65</v>
      </c>
      <c r="B33" s="139"/>
      <c r="C33" s="139"/>
      <c r="D33" s="49">
        <f>E33+F33</f>
        <v>0</v>
      </c>
      <c r="E33" s="31"/>
      <c r="F33" s="31"/>
      <c r="G33" s="31"/>
      <c r="H33" s="49">
        <f>I33+J33</f>
        <v>107980570.53</v>
      </c>
      <c r="I33" s="31">
        <v>107980570.53</v>
      </c>
      <c r="J33" s="31"/>
      <c r="K33" s="31"/>
      <c r="L33" s="48">
        <f t="shared" si="6"/>
        <v>107980570.53</v>
      </c>
      <c r="M33" s="34">
        <v>107980570.53</v>
      </c>
      <c r="N33" s="34"/>
      <c r="O33" s="34"/>
      <c r="P33" s="13"/>
      <c r="Q33" s="11"/>
      <c r="R33" s="11"/>
      <c r="S33" s="11"/>
      <c r="T33" s="11"/>
      <c r="U33" s="11"/>
      <c r="V33" s="11"/>
      <c r="W33" s="11"/>
    </row>
    <row r="34" spans="1:23" s="8" customFormat="1" ht="197.25" customHeight="1">
      <c r="A34" s="125" t="s">
        <v>66</v>
      </c>
      <c r="B34" s="125"/>
      <c r="C34" s="125"/>
      <c r="D34" s="49">
        <f>E34+F34</f>
        <v>0</v>
      </c>
      <c r="E34" s="31"/>
      <c r="F34" s="31"/>
      <c r="G34" s="31"/>
      <c r="H34" s="49">
        <f>I34+J34</f>
        <v>73817.31</v>
      </c>
      <c r="I34" s="31">
        <v>73817.31</v>
      </c>
      <c r="J34" s="31"/>
      <c r="K34" s="31"/>
      <c r="L34" s="48">
        <f t="shared" si="6"/>
        <v>73817.31</v>
      </c>
      <c r="M34" s="34">
        <v>73817.31</v>
      </c>
      <c r="N34" s="34"/>
      <c r="O34" s="34"/>
      <c r="P34" s="14"/>
      <c r="Q34" s="11"/>
      <c r="R34" s="11"/>
      <c r="S34" s="11"/>
      <c r="T34" s="11"/>
      <c r="U34" s="11"/>
      <c r="V34" s="11"/>
      <c r="W34" s="11"/>
    </row>
    <row r="35" spans="1:23" s="8" customFormat="1" ht="108" customHeight="1">
      <c r="A35" s="139" t="s">
        <v>67</v>
      </c>
      <c r="B35" s="139"/>
      <c r="C35" s="139"/>
      <c r="D35" s="49">
        <f>E35+F35</f>
        <v>0</v>
      </c>
      <c r="E35" s="31"/>
      <c r="F35" s="31"/>
      <c r="G35" s="31"/>
      <c r="H35" s="49">
        <f>I35</f>
        <v>668247</v>
      </c>
      <c r="I35" s="31">
        <v>668247</v>
      </c>
      <c r="J35" s="31"/>
      <c r="K35" s="31"/>
      <c r="L35" s="48">
        <f t="shared" si="6"/>
        <v>661408.67</v>
      </c>
      <c r="M35" s="34">
        <v>661408.67</v>
      </c>
      <c r="N35" s="34"/>
      <c r="O35" s="34"/>
      <c r="P35" s="14"/>
      <c r="Q35" s="11"/>
      <c r="R35" s="11"/>
      <c r="S35" s="11"/>
      <c r="T35" s="11"/>
      <c r="U35" s="11"/>
      <c r="V35" s="11"/>
      <c r="W35" s="11"/>
    </row>
    <row r="36" spans="1:23" s="8" customFormat="1" ht="57" customHeight="1">
      <c r="A36" s="142" t="s">
        <v>70</v>
      </c>
      <c r="B36" s="143"/>
      <c r="C36" s="144"/>
      <c r="D36" s="49"/>
      <c r="E36" s="31"/>
      <c r="F36" s="31"/>
      <c r="G36" s="31"/>
      <c r="H36" s="49">
        <f>I36</f>
        <v>1662840.53</v>
      </c>
      <c r="I36" s="31">
        <v>1662840.53</v>
      </c>
      <c r="J36" s="31"/>
      <c r="K36" s="31"/>
      <c r="L36" s="48">
        <f t="shared" si="6"/>
        <v>1609399.67</v>
      </c>
      <c r="M36" s="34">
        <v>1609399.67</v>
      </c>
      <c r="N36" s="34"/>
      <c r="O36" s="34"/>
      <c r="P36" s="14"/>
      <c r="Q36" s="11"/>
      <c r="R36" s="11"/>
      <c r="S36" s="11"/>
      <c r="T36" s="11"/>
      <c r="U36" s="11"/>
      <c r="V36" s="11"/>
      <c r="W36" s="11"/>
    </row>
    <row r="37" spans="1:23" s="8" customFormat="1" ht="19.5" customHeight="1">
      <c r="A37" s="122" t="s">
        <v>21</v>
      </c>
      <c r="B37" s="122"/>
      <c r="C37" s="122"/>
      <c r="D37" s="51">
        <f>E37+F37</f>
        <v>32686911</v>
      </c>
      <c r="E37" s="32">
        <f>E28+E27</f>
        <v>32686911</v>
      </c>
      <c r="F37" s="32">
        <f>F28+F27</f>
        <v>0</v>
      </c>
      <c r="G37" s="32">
        <f>G28+G27</f>
        <v>0</v>
      </c>
      <c r="H37" s="51">
        <f>I37</f>
        <v>145787590.37</v>
      </c>
      <c r="I37" s="32">
        <f>I28+I27</f>
        <v>145787590.37</v>
      </c>
      <c r="J37" s="32">
        <f>J28+J27</f>
        <v>0</v>
      </c>
      <c r="K37" s="32">
        <f>K28+K27</f>
        <v>0</v>
      </c>
      <c r="L37" s="52">
        <f>L27+L28</f>
        <v>146230219.62</v>
      </c>
      <c r="M37" s="33">
        <f>M27+M28</f>
        <v>146230219.62</v>
      </c>
      <c r="N37" s="33">
        <f>N27+N28</f>
        <v>0</v>
      </c>
      <c r="O37" s="33">
        <f>O27+O28</f>
        <v>0</v>
      </c>
      <c r="P37" s="14"/>
      <c r="Q37" s="11"/>
      <c r="R37" s="11"/>
      <c r="S37" s="11"/>
      <c r="T37" s="11"/>
      <c r="U37" s="11"/>
      <c r="V37" s="11"/>
      <c r="W37" s="11"/>
    </row>
    <row r="38" spans="1:23" s="8" customFormat="1" ht="19.5" customHeight="1">
      <c r="A38" s="122" t="s">
        <v>22</v>
      </c>
      <c r="B38" s="122"/>
      <c r="C38" s="122"/>
      <c r="D38" s="49"/>
      <c r="E38" s="31"/>
      <c r="F38" s="31"/>
      <c r="G38" s="31"/>
      <c r="H38" s="49"/>
      <c r="I38" s="31"/>
      <c r="J38" s="31"/>
      <c r="K38" s="31"/>
      <c r="L38" s="48"/>
      <c r="M38" s="34"/>
      <c r="N38" s="35"/>
      <c r="O38" s="35"/>
      <c r="P38" s="14"/>
      <c r="Q38" s="11"/>
      <c r="R38" s="11"/>
      <c r="S38" s="11"/>
      <c r="T38" s="11"/>
      <c r="U38" s="11"/>
      <c r="V38" s="11"/>
      <c r="W38" s="11"/>
    </row>
    <row r="39" spans="1:23" s="10" customFormat="1" ht="20.25" customHeight="1">
      <c r="A39" s="124" t="s">
        <v>23</v>
      </c>
      <c r="B39" s="124"/>
      <c r="C39" s="124"/>
      <c r="D39" s="46">
        <f>F39</f>
        <v>1156603</v>
      </c>
      <c r="E39" s="30">
        <v>0</v>
      </c>
      <c r="F39" s="30">
        <f>F40+F41</f>
        <v>1156603</v>
      </c>
      <c r="G39" s="30">
        <f>G40+G41</f>
        <v>0</v>
      </c>
      <c r="H39" s="46">
        <f>J39</f>
        <v>918410.94</v>
      </c>
      <c r="I39" s="30">
        <f>I40+I41</f>
        <v>0</v>
      </c>
      <c r="J39" s="30">
        <f>J40+J41</f>
        <v>918410.94</v>
      </c>
      <c r="K39" s="30">
        <f>K40+K41</f>
        <v>0</v>
      </c>
      <c r="L39" s="46">
        <f>M39+N39</f>
        <v>894137.11</v>
      </c>
      <c r="M39" s="30">
        <v>0</v>
      </c>
      <c r="N39" s="30">
        <f>N40+N41</f>
        <v>894137.11</v>
      </c>
      <c r="O39" s="30">
        <f>O40+O41</f>
        <v>0</v>
      </c>
      <c r="P39" s="14"/>
      <c r="Q39" s="15"/>
      <c r="R39" s="15"/>
      <c r="S39" s="15"/>
      <c r="T39" s="15"/>
      <c r="U39" s="15"/>
      <c r="V39" s="15"/>
      <c r="W39" s="15"/>
    </row>
    <row r="40" spans="1:23" s="12" customFormat="1" ht="36" customHeight="1">
      <c r="A40" s="125" t="s">
        <v>24</v>
      </c>
      <c r="B40" s="125"/>
      <c r="C40" s="125"/>
      <c r="D40" s="49">
        <f>E40+F40</f>
        <v>1156603</v>
      </c>
      <c r="E40" s="31"/>
      <c r="F40" s="31">
        <v>1156603</v>
      </c>
      <c r="G40" s="31"/>
      <c r="H40" s="49">
        <f>I40+J40</f>
        <v>823082.08</v>
      </c>
      <c r="I40" s="31"/>
      <c r="J40" s="31">
        <v>823082.08</v>
      </c>
      <c r="K40" s="31"/>
      <c r="L40" s="49">
        <f>M40+N40</f>
        <v>792808.25</v>
      </c>
      <c r="M40" s="31"/>
      <c r="N40" s="31">
        <v>792808.25</v>
      </c>
      <c r="O40" s="31"/>
      <c r="P40" s="14"/>
      <c r="Q40" s="11"/>
      <c r="R40" s="11"/>
      <c r="S40" s="11"/>
      <c r="T40" s="11"/>
      <c r="U40" s="11"/>
      <c r="V40" s="11"/>
      <c r="W40" s="11"/>
    </row>
    <row r="41" spans="1:23" s="8" customFormat="1" ht="22.5" customHeight="1">
      <c r="A41" s="125" t="s">
        <v>25</v>
      </c>
      <c r="B41" s="125"/>
      <c r="C41" s="125"/>
      <c r="D41" s="49"/>
      <c r="E41" s="31"/>
      <c r="F41" s="31"/>
      <c r="G41" s="31"/>
      <c r="H41" s="49">
        <f>I41+J41</f>
        <v>95328.86</v>
      </c>
      <c r="I41" s="53"/>
      <c r="J41" s="54">
        <v>95328.86</v>
      </c>
      <c r="K41" s="54"/>
      <c r="L41" s="55">
        <f>N41</f>
        <v>101328.86</v>
      </c>
      <c r="M41" s="53"/>
      <c r="N41" s="53">
        <v>101328.86</v>
      </c>
      <c r="O41" s="53"/>
      <c r="P41" s="14"/>
      <c r="Q41" s="27"/>
      <c r="R41" s="11"/>
      <c r="S41" s="11"/>
      <c r="T41" s="11"/>
      <c r="U41" s="11"/>
      <c r="V41" s="11"/>
      <c r="W41" s="11"/>
    </row>
    <row r="42" spans="1:23" s="8" customFormat="1" ht="17.25" customHeight="1">
      <c r="A42" s="129" t="s">
        <v>26</v>
      </c>
      <c r="B42" s="129"/>
      <c r="C42" s="129"/>
      <c r="D42" s="51">
        <f>F42</f>
        <v>1156603</v>
      </c>
      <c r="E42" s="32">
        <v>0</v>
      </c>
      <c r="F42" s="32">
        <f>F39</f>
        <v>1156603</v>
      </c>
      <c r="G42" s="32">
        <f>G39</f>
        <v>0</v>
      </c>
      <c r="H42" s="51">
        <f>J42</f>
        <v>918410.94</v>
      </c>
      <c r="I42" s="32">
        <f>I39</f>
        <v>0</v>
      </c>
      <c r="J42" s="56">
        <f>J39</f>
        <v>918410.94</v>
      </c>
      <c r="K42" s="56">
        <f>K39</f>
        <v>0</v>
      </c>
      <c r="L42" s="51">
        <f>N42</f>
        <v>894137.11</v>
      </c>
      <c r="M42" s="32">
        <v>0</v>
      </c>
      <c r="N42" s="32">
        <f>N39</f>
        <v>894137.11</v>
      </c>
      <c r="O42" s="32">
        <f>O39</f>
        <v>0</v>
      </c>
      <c r="P42" s="14"/>
      <c r="Q42" s="11"/>
      <c r="R42" s="11"/>
      <c r="S42" s="11"/>
      <c r="T42" s="11"/>
      <c r="U42" s="11"/>
      <c r="V42" s="11"/>
      <c r="W42" s="11"/>
    </row>
    <row r="43" spans="1:23" s="8" customFormat="1" ht="20.25" customHeight="1">
      <c r="A43" s="130" t="s">
        <v>27</v>
      </c>
      <c r="B43" s="130"/>
      <c r="C43" s="130"/>
      <c r="D43" s="57">
        <f>E43+F43</f>
        <v>33843514</v>
      </c>
      <c r="E43" s="57">
        <f>E37</f>
        <v>32686911</v>
      </c>
      <c r="F43" s="57">
        <f>F42</f>
        <v>1156603</v>
      </c>
      <c r="G43" s="57">
        <f>G42</f>
        <v>0</v>
      </c>
      <c r="H43" s="57">
        <f>I43+J43</f>
        <v>146706001.31</v>
      </c>
      <c r="I43" s="57">
        <f>I37</f>
        <v>145787590.37</v>
      </c>
      <c r="J43" s="58">
        <f>J42</f>
        <v>918410.94</v>
      </c>
      <c r="K43" s="58">
        <f>K42</f>
        <v>0</v>
      </c>
      <c r="L43" s="57">
        <f>M43+N43</f>
        <v>147124356.73000002</v>
      </c>
      <c r="M43" s="57">
        <f>M37</f>
        <v>146230219.62</v>
      </c>
      <c r="N43" s="57">
        <f>N42</f>
        <v>894137.11</v>
      </c>
      <c r="O43" s="57">
        <f>O42</f>
        <v>0</v>
      </c>
      <c r="P43" s="14"/>
      <c r="Q43" s="11"/>
      <c r="R43" s="11"/>
      <c r="S43" s="11"/>
      <c r="T43" s="11"/>
      <c r="U43" s="11"/>
      <c r="V43" s="11"/>
      <c r="W43" s="11"/>
    </row>
    <row r="44" spans="1:24" s="8" customFormat="1" ht="17.25" customHeight="1">
      <c r="A44" s="59"/>
      <c r="B44" s="59"/>
      <c r="C44" s="59"/>
      <c r="D44" s="60"/>
      <c r="E44" s="60"/>
      <c r="F44" s="60"/>
      <c r="G44" s="60"/>
      <c r="H44" s="60"/>
      <c r="I44" s="60"/>
      <c r="J44" s="61"/>
      <c r="K44" s="61"/>
      <c r="L44" s="60"/>
      <c r="M44" s="60"/>
      <c r="N44" s="60"/>
      <c r="O44" s="60"/>
      <c r="P44" s="60"/>
      <c r="Q44" s="14"/>
      <c r="R44" s="11"/>
      <c r="S44" s="11"/>
      <c r="T44" s="11"/>
      <c r="U44" s="11"/>
      <c r="V44" s="11"/>
      <c r="W44" s="11"/>
      <c r="X44" s="11"/>
    </row>
    <row r="45" spans="1:24" s="17" customFormat="1" ht="26.25" customHeight="1">
      <c r="A45" s="126" t="s">
        <v>77</v>
      </c>
      <c r="B45" s="126"/>
      <c r="C45" s="126"/>
      <c r="D45" s="126"/>
      <c r="E45" s="126"/>
      <c r="F45" s="126"/>
      <c r="G45" s="126"/>
      <c r="H45" s="126"/>
      <c r="I45" s="126"/>
      <c r="J45" s="126"/>
      <c r="K45" s="126"/>
      <c r="L45" s="126"/>
      <c r="M45" s="126"/>
      <c r="N45" s="126"/>
      <c r="O45" s="126"/>
      <c r="P45" s="82"/>
      <c r="Q45" s="14"/>
      <c r="R45" s="16"/>
      <c r="S45" s="16"/>
      <c r="T45" s="16"/>
      <c r="U45" s="16"/>
      <c r="V45" s="16"/>
      <c r="W45" s="16"/>
      <c r="X45" s="16"/>
    </row>
    <row r="46" spans="1:23" s="12" customFormat="1" ht="18.75" customHeight="1">
      <c r="A46" s="131" t="s">
        <v>1</v>
      </c>
      <c r="B46" s="131"/>
      <c r="C46" s="131"/>
      <c r="D46" s="117" t="s">
        <v>60</v>
      </c>
      <c r="E46" s="132" t="s">
        <v>2</v>
      </c>
      <c r="F46" s="133"/>
      <c r="G46" s="134"/>
      <c r="H46" s="117" t="s">
        <v>61</v>
      </c>
      <c r="I46" s="132" t="s">
        <v>2</v>
      </c>
      <c r="J46" s="133"/>
      <c r="K46" s="134"/>
      <c r="L46" s="117" t="s">
        <v>75</v>
      </c>
      <c r="M46" s="132" t="s">
        <v>2</v>
      </c>
      <c r="N46" s="133"/>
      <c r="O46" s="134"/>
      <c r="P46" s="14"/>
      <c r="Q46" s="118"/>
      <c r="R46" s="119"/>
      <c r="S46" s="119"/>
      <c r="T46" s="11"/>
      <c r="U46" s="11"/>
      <c r="V46" s="11"/>
      <c r="W46" s="11"/>
    </row>
    <row r="47" spans="1:23" s="12" customFormat="1" ht="14.25" customHeight="1">
      <c r="A47" s="131"/>
      <c r="B47" s="131"/>
      <c r="C47" s="131"/>
      <c r="D47" s="117"/>
      <c r="E47" s="120" t="s">
        <v>3</v>
      </c>
      <c r="F47" s="120" t="s">
        <v>4</v>
      </c>
      <c r="G47" s="135" t="s">
        <v>59</v>
      </c>
      <c r="H47" s="117"/>
      <c r="I47" s="120" t="s">
        <v>3</v>
      </c>
      <c r="J47" s="120" t="s">
        <v>4</v>
      </c>
      <c r="K47" s="135" t="s">
        <v>59</v>
      </c>
      <c r="L47" s="117"/>
      <c r="M47" s="121" t="s">
        <v>3</v>
      </c>
      <c r="N47" s="120" t="s">
        <v>4</v>
      </c>
      <c r="O47" s="135" t="s">
        <v>59</v>
      </c>
      <c r="P47" s="14"/>
      <c r="Q47" s="118"/>
      <c r="R47" s="127"/>
      <c r="S47" s="128"/>
      <c r="T47" s="11"/>
      <c r="U47" s="11"/>
      <c r="V47" s="11"/>
      <c r="W47" s="11"/>
    </row>
    <row r="48" spans="1:23" s="12" customFormat="1" ht="38.25" customHeight="1">
      <c r="A48" s="131"/>
      <c r="B48" s="131"/>
      <c r="C48" s="131"/>
      <c r="D48" s="117"/>
      <c r="E48" s="120"/>
      <c r="F48" s="120"/>
      <c r="G48" s="135"/>
      <c r="H48" s="117"/>
      <c r="I48" s="120"/>
      <c r="J48" s="120"/>
      <c r="K48" s="135"/>
      <c r="L48" s="117"/>
      <c r="M48" s="121"/>
      <c r="N48" s="120"/>
      <c r="O48" s="135"/>
      <c r="P48" s="14"/>
      <c r="Q48" s="118"/>
      <c r="R48" s="127"/>
      <c r="S48" s="128"/>
      <c r="T48" s="11"/>
      <c r="U48" s="11"/>
      <c r="V48" s="11"/>
      <c r="W48" s="11"/>
    </row>
    <row r="49" spans="1:23" s="8" customFormat="1" ht="16.5">
      <c r="A49" s="123" t="s">
        <v>28</v>
      </c>
      <c r="B49" s="123"/>
      <c r="C49" s="123"/>
      <c r="D49" s="62"/>
      <c r="E49" s="63"/>
      <c r="F49" s="63"/>
      <c r="G49" s="63"/>
      <c r="H49" s="62"/>
      <c r="I49" s="63"/>
      <c r="J49" s="63"/>
      <c r="K49" s="63"/>
      <c r="L49" s="64"/>
      <c r="M49" s="65"/>
      <c r="N49" s="66"/>
      <c r="O49" s="66"/>
      <c r="P49" s="14"/>
      <c r="Q49" s="18"/>
      <c r="R49" s="19"/>
      <c r="S49" s="19"/>
      <c r="T49" s="11"/>
      <c r="U49" s="11"/>
      <c r="V49" s="11"/>
      <c r="W49" s="11"/>
    </row>
    <row r="50" spans="1:23" s="12" customFormat="1" ht="16.5">
      <c r="A50" s="115" t="s">
        <v>29</v>
      </c>
      <c r="B50" s="115"/>
      <c r="C50" s="115"/>
      <c r="D50" s="46">
        <f>E50+F50</f>
        <v>13866032</v>
      </c>
      <c r="E50" s="30">
        <f>E51</f>
        <v>13364600</v>
      </c>
      <c r="F50" s="30">
        <f>F51</f>
        <v>501432</v>
      </c>
      <c r="G50" s="30">
        <f>G51</f>
        <v>500000</v>
      </c>
      <c r="H50" s="46">
        <f>I50+J50</f>
        <v>15724427.86</v>
      </c>
      <c r="I50" s="30">
        <f>I51</f>
        <v>14674252.86</v>
      </c>
      <c r="J50" s="30">
        <f>J51</f>
        <v>1050175</v>
      </c>
      <c r="K50" s="30">
        <f>K51</f>
        <v>1048743</v>
      </c>
      <c r="L50" s="47">
        <f>M50+N50</f>
        <v>14492022.85</v>
      </c>
      <c r="M50" s="37">
        <f>M51</f>
        <v>14372292.85</v>
      </c>
      <c r="N50" s="37">
        <f>N51</f>
        <v>119730</v>
      </c>
      <c r="O50" s="37">
        <f>O51</f>
        <v>119730</v>
      </c>
      <c r="P50" s="14"/>
      <c r="Q50" s="20"/>
      <c r="R50" s="21"/>
      <c r="S50" s="21"/>
      <c r="T50" s="11"/>
      <c r="U50" s="11"/>
      <c r="V50" s="11"/>
      <c r="W50" s="11"/>
    </row>
    <row r="51" spans="1:23" s="12" customFormat="1" ht="18" customHeight="1">
      <c r="A51" s="105" t="s">
        <v>30</v>
      </c>
      <c r="B51" s="105"/>
      <c r="C51" s="105"/>
      <c r="D51" s="49">
        <f>E51+F51</f>
        <v>13866032</v>
      </c>
      <c r="E51" s="31">
        <v>13364600</v>
      </c>
      <c r="F51" s="31">
        <v>501432</v>
      </c>
      <c r="G51" s="31">
        <v>500000</v>
      </c>
      <c r="H51" s="49">
        <f>I51+J51</f>
        <v>15724427.86</v>
      </c>
      <c r="I51" s="31">
        <v>14674252.86</v>
      </c>
      <c r="J51" s="31">
        <v>1050175</v>
      </c>
      <c r="K51" s="31">
        <v>1048743</v>
      </c>
      <c r="L51" s="48">
        <f>M51+N51</f>
        <v>14492022.85</v>
      </c>
      <c r="M51" s="34">
        <v>14372292.85</v>
      </c>
      <c r="N51" s="34">
        <v>119730</v>
      </c>
      <c r="O51" s="34">
        <v>119730</v>
      </c>
      <c r="P51" s="14"/>
      <c r="Q51" s="18"/>
      <c r="R51" s="19"/>
      <c r="S51" s="19"/>
      <c r="T51" s="11"/>
      <c r="U51" s="11"/>
      <c r="V51" s="11"/>
      <c r="W51" s="11"/>
    </row>
    <row r="52" spans="1:23" s="12" customFormat="1" ht="16.5">
      <c r="A52" s="115" t="s">
        <v>31</v>
      </c>
      <c r="B52" s="115"/>
      <c r="C52" s="115"/>
      <c r="D52" s="46">
        <f>E52+F52</f>
        <v>0</v>
      </c>
      <c r="E52" s="30">
        <f>E53</f>
        <v>0</v>
      </c>
      <c r="F52" s="30">
        <v>0</v>
      </c>
      <c r="G52" s="30">
        <v>0</v>
      </c>
      <c r="H52" s="46">
        <f>I52+J52</f>
        <v>668247</v>
      </c>
      <c r="I52" s="30">
        <f>I53</f>
        <v>668247</v>
      </c>
      <c r="J52" s="30">
        <f>J53</f>
        <v>0</v>
      </c>
      <c r="K52" s="30">
        <f>K53</f>
        <v>0</v>
      </c>
      <c r="L52" s="47">
        <f>M52+N52</f>
        <v>661408.67</v>
      </c>
      <c r="M52" s="37">
        <f>M53</f>
        <v>661408.67</v>
      </c>
      <c r="N52" s="37">
        <f>N53</f>
        <v>0</v>
      </c>
      <c r="O52" s="37">
        <f>O53</f>
        <v>0</v>
      </c>
      <c r="P52" s="14"/>
      <c r="Q52" s="20"/>
      <c r="R52" s="21"/>
      <c r="S52" s="21"/>
      <c r="T52" s="11"/>
      <c r="U52" s="11"/>
      <c r="V52" s="11"/>
      <c r="W52" s="11"/>
    </row>
    <row r="53" spans="1:23" s="12" customFormat="1" ht="18" customHeight="1">
      <c r="A53" s="105" t="s">
        <v>32</v>
      </c>
      <c r="B53" s="105"/>
      <c r="C53" s="105"/>
      <c r="D53" s="49">
        <f>E53</f>
        <v>0</v>
      </c>
      <c r="E53" s="31"/>
      <c r="F53" s="31"/>
      <c r="G53" s="31"/>
      <c r="H53" s="49">
        <f>I53</f>
        <v>668247</v>
      </c>
      <c r="I53" s="31">
        <v>668247</v>
      </c>
      <c r="J53" s="31">
        <v>0</v>
      </c>
      <c r="K53" s="31"/>
      <c r="L53" s="48">
        <f>M53</f>
        <v>661408.67</v>
      </c>
      <c r="M53" s="34">
        <v>661408.67</v>
      </c>
      <c r="N53" s="34"/>
      <c r="O53" s="34"/>
      <c r="P53" s="14"/>
      <c r="Q53" s="18"/>
      <c r="R53" s="19"/>
      <c r="S53" s="19"/>
      <c r="T53" s="11"/>
      <c r="U53" s="11"/>
      <c r="V53" s="11"/>
      <c r="W53" s="11"/>
    </row>
    <row r="54" spans="1:23" s="12" customFormat="1" ht="31.5" customHeight="1">
      <c r="A54" s="116" t="s">
        <v>33</v>
      </c>
      <c r="B54" s="116"/>
      <c r="C54" s="116"/>
      <c r="D54" s="46">
        <f>E54+F54</f>
        <v>11452792</v>
      </c>
      <c r="E54" s="30">
        <f>E74+E73+E72+E71+E70+E69+E68+E67+E64+E63+E62+E61++E60+E59+E58+E57+E56</f>
        <v>11135511</v>
      </c>
      <c r="F54" s="30">
        <f>F74+F73+F72+F71+F70+F69+F68+F67+F64+F63+F62+F61++F60+F59+F58+F57+F56+F55</f>
        <v>317281</v>
      </c>
      <c r="G54" s="30">
        <f>G74+G73+G72+G71+G70+G69+G68+G67+G64+G63+G62+G61++G60+G59+G58+G57+G56+G55</f>
        <v>0</v>
      </c>
      <c r="H54" s="67">
        <f>I54+J54</f>
        <v>120957120.65999997</v>
      </c>
      <c r="I54" s="30">
        <f>I55+I56+I57+I58+I59+I60+I61+I62+I63+I64+I65+I66+I67+I68+I69+I70+I71+I72+I73+I74</f>
        <v>120454770.81999996</v>
      </c>
      <c r="J54" s="30">
        <f>J55+J56+J57+J58+J59+J60+J61+J62+J63+J64+J65+J66+J67+J68+J69+J70+J71+J72+J73+J74</f>
        <v>502349.83999999997</v>
      </c>
      <c r="K54" s="30">
        <f>K55+K56+K57+K58+K59+K60+K61+K62+K63+K64+K65+K66+K67+K68+K69+K70+K71+K72+K73+K74</f>
        <v>73817.31</v>
      </c>
      <c r="L54" s="47">
        <f aca="true" t="shared" si="7" ref="L54:L64">M54+N54</f>
        <v>120772771.56</v>
      </c>
      <c r="M54" s="37">
        <f>M74+M73+M72+M71+M70+M69+M68+M67+M66+M65+M64+M63+M62+M61++M60+M59+M58+M57+M56</f>
        <v>120287604.83</v>
      </c>
      <c r="N54" s="37">
        <f>N74+N73+N72+N71+N70+N69+N68+N67+N66+N65+N64+N63+N62+N61++N60+N59+N58+N57+N56+N55</f>
        <v>485166.73000000004</v>
      </c>
      <c r="O54" s="37">
        <f>O74+O73+O72+O71+O70+O69+O68+O67+O65+O64+O63+O62+O61++O60+O59+O58+O57+O56+O55</f>
        <v>73817.31</v>
      </c>
      <c r="P54" s="14"/>
      <c r="Q54" s="20"/>
      <c r="R54" s="21"/>
      <c r="S54" s="21"/>
      <c r="T54" s="11"/>
      <c r="U54" s="11"/>
      <c r="V54" s="11"/>
      <c r="W54" s="11"/>
    </row>
    <row r="55" spans="1:23" s="12" customFormat="1" ht="175.5" customHeight="1">
      <c r="A55" s="103" t="s">
        <v>34</v>
      </c>
      <c r="B55" s="103"/>
      <c r="C55" s="103"/>
      <c r="D55" s="49">
        <f>E55+F55</f>
        <v>0</v>
      </c>
      <c r="E55" s="31"/>
      <c r="F55" s="31"/>
      <c r="G55" s="31"/>
      <c r="H55" s="49">
        <f>I55+J55</f>
        <v>73817.31</v>
      </c>
      <c r="I55" s="31"/>
      <c r="J55" s="31">
        <v>73817.31</v>
      </c>
      <c r="K55" s="31">
        <v>73817.31</v>
      </c>
      <c r="L55" s="48">
        <f>M55+N55</f>
        <v>73817.31</v>
      </c>
      <c r="M55" s="34">
        <v>0</v>
      </c>
      <c r="N55" s="34">
        <v>73817.31</v>
      </c>
      <c r="O55" s="34">
        <v>73817.31</v>
      </c>
      <c r="P55" s="14"/>
      <c r="Q55" s="18"/>
      <c r="R55" s="22"/>
      <c r="S55" s="19"/>
      <c r="T55" s="11"/>
      <c r="U55" s="11"/>
      <c r="V55" s="11"/>
      <c r="W55" s="11"/>
    </row>
    <row r="56" spans="1:23" s="12" customFormat="1" ht="21" customHeight="1">
      <c r="A56" s="105" t="s">
        <v>35</v>
      </c>
      <c r="B56" s="105"/>
      <c r="C56" s="105"/>
      <c r="D56" s="49">
        <f>E56+F56</f>
        <v>0</v>
      </c>
      <c r="E56" s="31"/>
      <c r="F56" s="31"/>
      <c r="G56" s="31"/>
      <c r="H56" s="49">
        <f>I56+J56</f>
        <v>933696.63</v>
      </c>
      <c r="I56" s="31">
        <v>933696.63</v>
      </c>
      <c r="J56" s="31"/>
      <c r="K56" s="31"/>
      <c r="L56" s="48">
        <f t="shared" si="7"/>
        <v>933696.63</v>
      </c>
      <c r="M56" s="34">
        <v>933696.63</v>
      </c>
      <c r="N56" s="34"/>
      <c r="O56" s="34"/>
      <c r="P56" s="14"/>
      <c r="Q56" s="18"/>
      <c r="R56" s="19"/>
      <c r="S56" s="19"/>
      <c r="T56" s="11"/>
      <c r="U56" s="11"/>
      <c r="V56" s="11"/>
      <c r="W56" s="11"/>
    </row>
    <row r="57" spans="1:23" s="12" customFormat="1" ht="19.5" customHeight="1">
      <c r="A57" s="105" t="s">
        <v>68</v>
      </c>
      <c r="B57" s="105"/>
      <c r="C57" s="105"/>
      <c r="D57" s="49">
        <f aca="true" t="shared" si="8" ref="D57:D63">E57</f>
        <v>0</v>
      </c>
      <c r="E57" s="31"/>
      <c r="F57" s="31"/>
      <c r="G57" s="31"/>
      <c r="H57" s="49">
        <f aca="true" t="shared" si="9" ref="H57:H63">I57</f>
        <v>1061675.74</v>
      </c>
      <c r="I57" s="31">
        <v>1061675.74</v>
      </c>
      <c r="J57" s="31"/>
      <c r="K57" s="31"/>
      <c r="L57" s="48">
        <f t="shared" si="7"/>
        <v>1061675.74</v>
      </c>
      <c r="M57" s="34">
        <v>1061675.74</v>
      </c>
      <c r="N57" s="34"/>
      <c r="O57" s="34"/>
      <c r="P57" s="14"/>
      <c r="Q57" s="18"/>
      <c r="R57" s="19"/>
      <c r="S57" s="19"/>
      <c r="T57" s="11"/>
      <c r="U57" s="11"/>
      <c r="V57" s="11"/>
      <c r="W57" s="11"/>
    </row>
    <row r="58" spans="1:23" s="12" customFormat="1" ht="21" customHeight="1">
      <c r="A58" s="105" t="s">
        <v>36</v>
      </c>
      <c r="B58" s="105"/>
      <c r="C58" s="105"/>
      <c r="D58" s="49">
        <f t="shared" si="8"/>
        <v>0</v>
      </c>
      <c r="E58" s="31"/>
      <c r="F58" s="31"/>
      <c r="G58" s="31"/>
      <c r="H58" s="49">
        <f t="shared" si="9"/>
        <v>62382262.1</v>
      </c>
      <c r="I58" s="31">
        <v>62382262.1</v>
      </c>
      <c r="J58" s="31"/>
      <c r="K58" s="31"/>
      <c r="L58" s="48">
        <f t="shared" si="7"/>
        <v>62382262.1</v>
      </c>
      <c r="M58" s="34">
        <v>62382262.1</v>
      </c>
      <c r="N58" s="34"/>
      <c r="O58" s="34"/>
      <c r="P58" s="14"/>
      <c r="Q58" s="18"/>
      <c r="R58" s="19"/>
      <c r="S58" s="19"/>
      <c r="T58" s="11"/>
      <c r="U58" s="11"/>
      <c r="V58" s="11"/>
      <c r="W58" s="11"/>
    </row>
    <row r="59" spans="1:23" s="12" customFormat="1" ht="19.5" customHeight="1">
      <c r="A59" s="103" t="s">
        <v>37</v>
      </c>
      <c r="B59" s="103"/>
      <c r="C59" s="103"/>
      <c r="D59" s="49">
        <f t="shared" si="8"/>
        <v>0</v>
      </c>
      <c r="E59" s="31"/>
      <c r="F59" s="31"/>
      <c r="G59" s="31"/>
      <c r="H59" s="49">
        <f t="shared" si="9"/>
        <v>6243621.53</v>
      </c>
      <c r="I59" s="31">
        <v>6243621.53</v>
      </c>
      <c r="J59" s="31"/>
      <c r="K59" s="31"/>
      <c r="L59" s="48">
        <f t="shared" si="7"/>
        <v>6243621.53</v>
      </c>
      <c r="M59" s="34">
        <v>6243621.53</v>
      </c>
      <c r="N59" s="34"/>
      <c r="O59" s="34"/>
      <c r="P59" s="14"/>
      <c r="Q59" s="18"/>
      <c r="R59" s="19"/>
      <c r="S59" s="19"/>
      <c r="T59" s="11"/>
      <c r="U59" s="11"/>
      <c r="V59" s="11"/>
      <c r="W59" s="11"/>
    </row>
    <row r="60" spans="1:23" s="12" customFormat="1" ht="20.25" customHeight="1">
      <c r="A60" s="105" t="s">
        <v>38</v>
      </c>
      <c r="B60" s="105"/>
      <c r="C60" s="105"/>
      <c r="D60" s="49">
        <f t="shared" si="8"/>
        <v>0</v>
      </c>
      <c r="E60" s="31"/>
      <c r="F60" s="31"/>
      <c r="G60" s="31"/>
      <c r="H60" s="49">
        <f t="shared" si="9"/>
        <v>10333847.25</v>
      </c>
      <c r="I60" s="31">
        <v>10333847.25</v>
      </c>
      <c r="J60" s="31"/>
      <c r="K60" s="31"/>
      <c r="L60" s="48">
        <f t="shared" si="7"/>
        <v>10333847.25</v>
      </c>
      <c r="M60" s="34">
        <v>10333847.25</v>
      </c>
      <c r="N60" s="34"/>
      <c r="O60" s="34"/>
      <c r="P60" s="14"/>
      <c r="Q60" s="18"/>
      <c r="R60" s="19"/>
      <c r="S60" s="19"/>
      <c r="T60" s="11"/>
      <c r="U60" s="11"/>
      <c r="V60" s="11"/>
      <c r="W60" s="11"/>
    </row>
    <row r="61" spans="1:23" s="12" customFormat="1" ht="19.5" customHeight="1">
      <c r="A61" s="105" t="s">
        <v>39</v>
      </c>
      <c r="B61" s="105"/>
      <c r="C61" s="105"/>
      <c r="D61" s="49">
        <f t="shared" si="8"/>
        <v>0</v>
      </c>
      <c r="E61" s="31"/>
      <c r="F61" s="31"/>
      <c r="G61" s="31"/>
      <c r="H61" s="49">
        <f t="shared" si="9"/>
        <v>1179053.52</v>
      </c>
      <c r="I61" s="31">
        <v>1179053.52</v>
      </c>
      <c r="J61" s="31"/>
      <c r="K61" s="31"/>
      <c r="L61" s="48">
        <f t="shared" si="7"/>
        <v>1179053.52</v>
      </c>
      <c r="M61" s="34">
        <v>1179053.52</v>
      </c>
      <c r="N61" s="34"/>
      <c r="O61" s="34"/>
      <c r="P61" s="14"/>
      <c r="Q61" s="18"/>
      <c r="R61" s="19"/>
      <c r="S61" s="19"/>
      <c r="T61" s="11"/>
      <c r="U61" s="11"/>
      <c r="V61" s="11"/>
      <c r="W61" s="11"/>
    </row>
    <row r="62" spans="1:23" s="12" customFormat="1" ht="18.75" customHeight="1">
      <c r="A62" s="105" t="s">
        <v>40</v>
      </c>
      <c r="B62" s="105"/>
      <c r="C62" s="105"/>
      <c r="D62" s="49">
        <f t="shared" si="8"/>
        <v>0</v>
      </c>
      <c r="E62" s="31"/>
      <c r="F62" s="31"/>
      <c r="G62" s="31"/>
      <c r="H62" s="49">
        <f t="shared" si="9"/>
        <v>74270</v>
      </c>
      <c r="I62" s="31">
        <v>74270</v>
      </c>
      <c r="J62" s="31"/>
      <c r="K62" s="31"/>
      <c r="L62" s="48">
        <f t="shared" si="7"/>
        <v>74270</v>
      </c>
      <c r="M62" s="34">
        <v>74270</v>
      </c>
      <c r="N62" s="34"/>
      <c r="O62" s="34"/>
      <c r="P62" s="14"/>
      <c r="Q62" s="18"/>
      <c r="R62" s="19"/>
      <c r="S62" s="19"/>
      <c r="T62" s="11"/>
      <c r="U62" s="11"/>
      <c r="V62" s="11"/>
      <c r="W62" s="11"/>
    </row>
    <row r="63" spans="1:23" s="12" customFormat="1" ht="22.5" customHeight="1">
      <c r="A63" s="105" t="s">
        <v>41</v>
      </c>
      <c r="B63" s="105"/>
      <c r="C63" s="105"/>
      <c r="D63" s="49">
        <f t="shared" si="8"/>
        <v>0</v>
      </c>
      <c r="E63" s="31"/>
      <c r="F63" s="31"/>
      <c r="G63" s="31"/>
      <c r="H63" s="49">
        <f t="shared" si="9"/>
        <v>6697455.46</v>
      </c>
      <c r="I63" s="31">
        <v>6697455.46</v>
      </c>
      <c r="J63" s="31"/>
      <c r="K63" s="31"/>
      <c r="L63" s="48">
        <f t="shared" si="7"/>
        <v>6697455.46</v>
      </c>
      <c r="M63" s="34">
        <v>6697455.46</v>
      </c>
      <c r="N63" s="34"/>
      <c r="O63" s="34"/>
      <c r="P63" s="14"/>
      <c r="Q63" s="18"/>
      <c r="R63" s="19"/>
      <c r="S63" s="19"/>
      <c r="T63" s="11"/>
      <c r="U63" s="11"/>
      <c r="V63" s="11"/>
      <c r="W63" s="11"/>
    </row>
    <row r="64" spans="1:23" s="12" customFormat="1" ht="20.25" customHeight="1">
      <c r="A64" s="105" t="s">
        <v>42</v>
      </c>
      <c r="B64" s="105"/>
      <c r="C64" s="105"/>
      <c r="D64" s="49">
        <f aca="true" t="shared" si="10" ref="D64:D71">E64+F64</f>
        <v>228413</v>
      </c>
      <c r="E64" s="31">
        <f>181049+47364</f>
        <v>228413</v>
      </c>
      <c r="F64" s="31"/>
      <c r="G64" s="31"/>
      <c r="H64" s="49">
        <f aca="true" t="shared" si="11" ref="H64:H71">I64+J64</f>
        <v>335966.5</v>
      </c>
      <c r="I64" s="31">
        <v>335966.5</v>
      </c>
      <c r="J64" s="31"/>
      <c r="K64" s="31"/>
      <c r="L64" s="48">
        <f t="shared" si="7"/>
        <v>318603.7</v>
      </c>
      <c r="M64" s="34">
        <v>318603.7</v>
      </c>
      <c r="N64" s="34"/>
      <c r="O64" s="34"/>
      <c r="P64" s="14"/>
      <c r="Q64" s="18"/>
      <c r="R64" s="19"/>
      <c r="S64" s="19"/>
      <c r="T64" s="11"/>
      <c r="U64" s="11"/>
      <c r="V64" s="11"/>
      <c r="W64" s="11"/>
    </row>
    <row r="65" spans="1:23" s="12" customFormat="1" ht="34.5" customHeight="1">
      <c r="A65" s="111" t="s">
        <v>69</v>
      </c>
      <c r="B65" s="112"/>
      <c r="C65" s="113"/>
      <c r="D65" s="49">
        <f t="shared" si="10"/>
        <v>0</v>
      </c>
      <c r="E65" s="31"/>
      <c r="F65" s="31"/>
      <c r="G65" s="31"/>
      <c r="H65" s="49">
        <f>I65+J65</f>
        <v>2346123.25</v>
      </c>
      <c r="I65" s="31">
        <v>2346123.25</v>
      </c>
      <c r="J65" s="31"/>
      <c r="K65" s="31"/>
      <c r="L65" s="48">
        <f>M65+N65</f>
        <v>2346123.25</v>
      </c>
      <c r="M65" s="34">
        <v>2346123.25</v>
      </c>
      <c r="N65" s="34"/>
      <c r="O65" s="34"/>
      <c r="P65" s="14"/>
      <c r="Q65" s="18"/>
      <c r="R65" s="19"/>
      <c r="S65" s="19"/>
      <c r="T65" s="11"/>
      <c r="U65" s="11"/>
      <c r="V65" s="11"/>
      <c r="W65" s="11"/>
    </row>
    <row r="66" spans="1:23" s="12" customFormat="1" ht="20.25" customHeight="1">
      <c r="A66" s="111" t="s">
        <v>73</v>
      </c>
      <c r="B66" s="112"/>
      <c r="C66" s="113"/>
      <c r="D66" s="49"/>
      <c r="E66" s="31"/>
      <c r="F66" s="31"/>
      <c r="G66" s="31"/>
      <c r="H66" s="49">
        <f>I66+J66</f>
        <v>48288.66</v>
      </c>
      <c r="I66" s="31"/>
      <c r="J66" s="31">
        <v>48288.66</v>
      </c>
      <c r="K66" s="31"/>
      <c r="L66" s="48">
        <f>M66+N66</f>
        <v>48288.66</v>
      </c>
      <c r="M66" s="34"/>
      <c r="N66" s="34">
        <v>48288.66</v>
      </c>
      <c r="O66" s="34"/>
      <c r="P66" s="14"/>
      <c r="Q66" s="18"/>
      <c r="R66" s="19"/>
      <c r="S66" s="19"/>
      <c r="T66" s="11"/>
      <c r="U66" s="11"/>
      <c r="V66" s="11"/>
      <c r="W66" s="11"/>
    </row>
    <row r="67" spans="1:23" s="12" customFormat="1" ht="22.5" customHeight="1">
      <c r="A67" s="105" t="s">
        <v>43</v>
      </c>
      <c r="B67" s="105"/>
      <c r="C67" s="105"/>
      <c r="D67" s="49">
        <f t="shared" si="10"/>
        <v>20190</v>
      </c>
      <c r="E67" s="31">
        <v>20190</v>
      </c>
      <c r="F67" s="31"/>
      <c r="G67" s="31"/>
      <c r="H67" s="49">
        <f t="shared" si="11"/>
        <v>19280.66</v>
      </c>
      <c r="I67" s="31">
        <v>19280.66</v>
      </c>
      <c r="J67" s="31"/>
      <c r="K67" s="31"/>
      <c r="L67" s="48">
        <f>M67</f>
        <v>19280.66</v>
      </c>
      <c r="M67" s="34">
        <v>19280.66</v>
      </c>
      <c r="N67" s="34"/>
      <c r="O67" s="34"/>
      <c r="P67" s="14"/>
      <c r="Q67" s="18"/>
      <c r="R67" s="22"/>
      <c r="S67" s="19"/>
      <c r="T67" s="11"/>
      <c r="U67" s="11"/>
      <c r="V67" s="11"/>
      <c r="W67" s="11"/>
    </row>
    <row r="68" spans="1:23" s="12" customFormat="1" ht="21.75" customHeight="1">
      <c r="A68" s="103" t="s">
        <v>44</v>
      </c>
      <c r="B68" s="103"/>
      <c r="C68" s="103"/>
      <c r="D68" s="49">
        <f t="shared" si="10"/>
        <v>3100</v>
      </c>
      <c r="E68" s="31">
        <v>3100</v>
      </c>
      <c r="F68" s="31"/>
      <c r="G68" s="31"/>
      <c r="H68" s="49">
        <f t="shared" si="11"/>
        <v>4297.41</v>
      </c>
      <c r="I68" s="31">
        <v>4297.41</v>
      </c>
      <c r="J68" s="31"/>
      <c r="K68" s="31"/>
      <c r="L68" s="48">
        <f aca="true" t="shared" si="12" ref="L68:L74">M68+N68</f>
        <v>4297.41</v>
      </c>
      <c r="M68" s="34">
        <v>4297.41</v>
      </c>
      <c r="N68" s="34"/>
      <c r="O68" s="34"/>
      <c r="P68" s="14"/>
      <c r="Q68" s="18"/>
      <c r="R68" s="19"/>
      <c r="S68" s="19"/>
      <c r="T68" s="11"/>
      <c r="U68" s="11"/>
      <c r="V68" s="11"/>
      <c r="W68" s="11"/>
    </row>
    <row r="69" spans="1:23" s="12" customFormat="1" ht="35.25" customHeight="1">
      <c r="A69" s="103" t="s">
        <v>45</v>
      </c>
      <c r="B69" s="103"/>
      <c r="C69" s="103"/>
      <c r="D69" s="49">
        <f t="shared" si="10"/>
        <v>1000</v>
      </c>
      <c r="E69" s="31">
        <v>1000</v>
      </c>
      <c r="F69" s="31"/>
      <c r="G69" s="31"/>
      <c r="H69" s="49">
        <f t="shared" si="11"/>
        <v>1000</v>
      </c>
      <c r="I69" s="31">
        <v>1000</v>
      </c>
      <c r="J69" s="31"/>
      <c r="K69" s="31"/>
      <c r="L69" s="48">
        <f t="shared" si="12"/>
        <v>1000</v>
      </c>
      <c r="M69" s="34">
        <v>1000</v>
      </c>
      <c r="N69" s="34"/>
      <c r="O69" s="34"/>
      <c r="P69" s="14"/>
      <c r="Q69" s="18"/>
      <c r="R69" s="19"/>
      <c r="S69" s="19"/>
      <c r="T69" s="11"/>
      <c r="U69" s="11"/>
      <c r="V69" s="11"/>
      <c r="W69" s="11"/>
    </row>
    <row r="70" spans="1:23" s="12" customFormat="1" ht="19.5" customHeight="1">
      <c r="A70" s="103" t="s">
        <v>46</v>
      </c>
      <c r="B70" s="103"/>
      <c r="C70" s="103"/>
      <c r="D70" s="49">
        <f t="shared" si="10"/>
        <v>5710</v>
      </c>
      <c r="E70" s="31">
        <v>5710</v>
      </c>
      <c r="F70" s="31"/>
      <c r="G70" s="31"/>
      <c r="H70" s="49">
        <f t="shared" si="11"/>
        <v>6970.41</v>
      </c>
      <c r="I70" s="31">
        <v>6970.41</v>
      </c>
      <c r="J70" s="31"/>
      <c r="K70" s="31"/>
      <c r="L70" s="48">
        <f t="shared" si="12"/>
        <v>6970.41</v>
      </c>
      <c r="M70" s="34">
        <v>6970.41</v>
      </c>
      <c r="N70" s="34"/>
      <c r="O70" s="34"/>
      <c r="P70" s="14"/>
      <c r="Q70" s="18"/>
      <c r="R70" s="19"/>
      <c r="S70" s="19"/>
      <c r="T70" s="11"/>
      <c r="U70" s="11"/>
      <c r="V70" s="11"/>
      <c r="W70" s="11"/>
    </row>
    <row r="71" spans="1:23" s="12" customFormat="1" ht="34.5" customHeight="1">
      <c r="A71" s="103" t="s">
        <v>47</v>
      </c>
      <c r="B71" s="103"/>
      <c r="C71" s="103"/>
      <c r="D71" s="49">
        <f t="shared" si="10"/>
        <v>8822581</v>
      </c>
      <c r="E71" s="31">
        <v>8505300</v>
      </c>
      <c r="F71" s="31">
        <v>317281</v>
      </c>
      <c r="G71" s="31"/>
      <c r="H71" s="49">
        <f t="shared" si="11"/>
        <v>9913264.469999999</v>
      </c>
      <c r="I71" s="31">
        <v>9549053.6</v>
      </c>
      <c r="J71" s="31">
        <v>364210.87</v>
      </c>
      <c r="K71" s="31"/>
      <c r="L71" s="48">
        <f>M71+N71</f>
        <v>9850186.18</v>
      </c>
      <c r="M71" s="34">
        <v>9503158.42</v>
      </c>
      <c r="N71" s="34">
        <v>347027.76</v>
      </c>
      <c r="O71" s="34"/>
      <c r="P71" s="14"/>
      <c r="Q71" s="18"/>
      <c r="R71" s="22"/>
      <c r="S71" s="19"/>
      <c r="T71" s="11"/>
      <c r="U71" s="11"/>
      <c r="V71" s="11"/>
      <c r="W71" s="11"/>
    </row>
    <row r="72" spans="1:23" s="12" customFormat="1" ht="66" customHeight="1">
      <c r="A72" s="103" t="s">
        <v>48</v>
      </c>
      <c r="B72" s="103"/>
      <c r="C72" s="103"/>
      <c r="D72" s="49">
        <f>E72</f>
        <v>272598</v>
      </c>
      <c r="E72" s="31">
        <v>272598</v>
      </c>
      <c r="F72" s="31"/>
      <c r="G72" s="31"/>
      <c r="H72" s="49">
        <f>I72</f>
        <v>278959.77</v>
      </c>
      <c r="I72" s="31">
        <v>278959.77</v>
      </c>
      <c r="J72" s="31"/>
      <c r="K72" s="31"/>
      <c r="L72" s="48">
        <f t="shared" si="12"/>
        <v>278959.77</v>
      </c>
      <c r="M72" s="34">
        <v>278959.77</v>
      </c>
      <c r="N72" s="34"/>
      <c r="O72" s="34"/>
      <c r="P72" s="14"/>
      <c r="Q72" s="18"/>
      <c r="R72" s="19"/>
      <c r="S72" s="19"/>
      <c r="T72" s="11"/>
      <c r="U72" s="11"/>
      <c r="V72" s="11"/>
      <c r="W72" s="11"/>
    </row>
    <row r="73" spans="1:23" s="12" customFormat="1" ht="36" customHeight="1">
      <c r="A73" s="103" t="s">
        <v>49</v>
      </c>
      <c r="B73" s="103"/>
      <c r="C73" s="103"/>
      <c r="D73" s="49">
        <f>E73+F73</f>
        <v>2099200</v>
      </c>
      <c r="E73" s="31">
        <v>2099200</v>
      </c>
      <c r="F73" s="31"/>
      <c r="G73" s="31"/>
      <c r="H73" s="49">
        <f>I73+J73</f>
        <v>2294704.94</v>
      </c>
      <c r="I73" s="31">
        <v>2278671.94</v>
      </c>
      <c r="J73" s="31">
        <v>16033</v>
      </c>
      <c r="K73" s="31"/>
      <c r="L73" s="48">
        <f>M73+N73</f>
        <v>2190796.93</v>
      </c>
      <c r="M73" s="34">
        <v>2174763.93</v>
      </c>
      <c r="N73" s="34">
        <v>16033</v>
      </c>
      <c r="O73" s="34"/>
      <c r="P73" s="14"/>
      <c r="Q73" s="18"/>
      <c r="R73" s="19"/>
      <c r="S73" s="19"/>
      <c r="T73" s="11"/>
      <c r="U73" s="11"/>
      <c r="V73" s="11"/>
      <c r="W73" s="11"/>
    </row>
    <row r="74" spans="1:23" s="12" customFormat="1" ht="36.75" customHeight="1">
      <c r="A74" s="103" t="s">
        <v>50</v>
      </c>
      <c r="B74" s="103"/>
      <c r="C74" s="103"/>
      <c r="D74" s="49">
        <f>E74</f>
        <v>0</v>
      </c>
      <c r="E74" s="31"/>
      <c r="F74" s="31"/>
      <c r="G74" s="31"/>
      <c r="H74" s="49">
        <f>I74+J74</f>
        <v>16728565.05</v>
      </c>
      <c r="I74" s="31">
        <v>16728565.05</v>
      </c>
      <c r="J74" s="31"/>
      <c r="K74" s="31"/>
      <c r="L74" s="48">
        <f t="shared" si="12"/>
        <v>16728565.05</v>
      </c>
      <c r="M74" s="34">
        <v>16728565.05</v>
      </c>
      <c r="N74" s="34"/>
      <c r="O74" s="34"/>
      <c r="P74" s="14"/>
      <c r="Q74" s="18"/>
      <c r="R74" s="19"/>
      <c r="S74" s="19"/>
      <c r="T74" s="11"/>
      <c r="U74" s="11"/>
      <c r="V74" s="11"/>
      <c r="W74" s="11"/>
    </row>
    <row r="75" spans="1:23" s="75" customFormat="1" ht="21.75" customHeight="1">
      <c r="A75" s="114" t="s">
        <v>51</v>
      </c>
      <c r="B75" s="114"/>
      <c r="C75" s="114"/>
      <c r="D75" s="67">
        <f>D76</f>
        <v>39000</v>
      </c>
      <c r="E75" s="68">
        <f aca="true" t="shared" si="13" ref="E75:O75">E76</f>
        <v>39000</v>
      </c>
      <c r="F75" s="68">
        <f t="shared" si="13"/>
        <v>0</v>
      </c>
      <c r="G75" s="68">
        <f t="shared" si="13"/>
        <v>0</v>
      </c>
      <c r="H75" s="67">
        <f t="shared" si="13"/>
        <v>39000</v>
      </c>
      <c r="I75" s="68">
        <f t="shared" si="13"/>
        <v>39000</v>
      </c>
      <c r="J75" s="68">
        <f t="shared" si="13"/>
        <v>0</v>
      </c>
      <c r="K75" s="68">
        <f t="shared" si="13"/>
        <v>0</v>
      </c>
      <c r="L75" s="69">
        <f t="shared" si="13"/>
        <v>35314.82</v>
      </c>
      <c r="M75" s="70">
        <f t="shared" si="13"/>
        <v>35314.82</v>
      </c>
      <c r="N75" s="70">
        <f t="shared" si="13"/>
        <v>0</v>
      </c>
      <c r="O75" s="70">
        <f t="shared" si="13"/>
        <v>0</v>
      </c>
      <c r="P75" s="71"/>
      <c r="Q75" s="72"/>
      <c r="R75" s="73"/>
      <c r="S75" s="73"/>
      <c r="T75" s="74"/>
      <c r="U75" s="74"/>
      <c r="V75" s="74"/>
      <c r="W75" s="74"/>
    </row>
    <row r="76" spans="1:23" s="12" customFormat="1" ht="20.25" customHeight="1">
      <c r="A76" s="103" t="s">
        <v>52</v>
      </c>
      <c r="B76" s="103"/>
      <c r="C76" s="103"/>
      <c r="D76" s="49">
        <f aca="true" t="shared" si="14" ref="D76:D84">E76+F76</f>
        <v>39000</v>
      </c>
      <c r="E76" s="31">
        <v>39000</v>
      </c>
      <c r="F76" s="31"/>
      <c r="G76" s="31"/>
      <c r="H76" s="49">
        <f aca="true" t="shared" si="15" ref="H76:H83">I76+J76</f>
        <v>39000</v>
      </c>
      <c r="I76" s="31">
        <v>39000</v>
      </c>
      <c r="J76" s="31"/>
      <c r="K76" s="31"/>
      <c r="L76" s="48">
        <f>M76</f>
        <v>35314.82</v>
      </c>
      <c r="M76" s="34">
        <v>35314.82</v>
      </c>
      <c r="N76" s="34"/>
      <c r="O76" s="34"/>
      <c r="P76" s="14"/>
      <c r="Q76" s="18"/>
      <c r="R76" s="19"/>
      <c r="S76" s="19"/>
      <c r="T76" s="11"/>
      <c r="U76" s="11"/>
      <c r="V76" s="11"/>
      <c r="W76" s="11"/>
    </row>
    <row r="77" spans="1:23" s="12" customFormat="1" ht="20.25" customHeight="1">
      <c r="A77" s="115" t="s">
        <v>53</v>
      </c>
      <c r="B77" s="115"/>
      <c r="C77" s="115"/>
      <c r="D77" s="46">
        <f t="shared" si="14"/>
        <v>37000</v>
      </c>
      <c r="E77" s="30">
        <f>E78</f>
        <v>37000</v>
      </c>
      <c r="F77" s="30">
        <f>F78</f>
        <v>0</v>
      </c>
      <c r="G77" s="30">
        <f>G78</f>
        <v>0</v>
      </c>
      <c r="H77" s="46">
        <f t="shared" si="15"/>
        <v>82000</v>
      </c>
      <c r="I77" s="30">
        <f>I78</f>
        <v>82000</v>
      </c>
      <c r="J77" s="30">
        <f>J78</f>
        <v>0</v>
      </c>
      <c r="K77" s="30">
        <f>K78</f>
        <v>0</v>
      </c>
      <c r="L77" s="47">
        <f aca="true" t="shared" si="16" ref="L77:L83">M77+N77</f>
        <v>81321.58</v>
      </c>
      <c r="M77" s="37">
        <f>M78</f>
        <v>81321.58</v>
      </c>
      <c r="N77" s="37">
        <f>N78</f>
        <v>0</v>
      </c>
      <c r="O77" s="37">
        <f>O78</f>
        <v>0</v>
      </c>
      <c r="P77" s="14"/>
      <c r="Q77" s="20"/>
      <c r="R77" s="21"/>
      <c r="S77" s="21"/>
      <c r="T77" s="11"/>
      <c r="U77" s="11"/>
      <c r="V77" s="11"/>
      <c r="W77" s="11"/>
    </row>
    <row r="78" spans="1:23" s="12" customFormat="1" ht="21" customHeight="1">
      <c r="A78" s="103" t="s">
        <v>54</v>
      </c>
      <c r="B78" s="103"/>
      <c r="C78" s="103"/>
      <c r="D78" s="49">
        <f t="shared" si="14"/>
        <v>37000</v>
      </c>
      <c r="E78" s="31">
        <v>37000</v>
      </c>
      <c r="F78" s="31"/>
      <c r="G78" s="31"/>
      <c r="H78" s="49">
        <f t="shared" si="15"/>
        <v>82000</v>
      </c>
      <c r="I78" s="31">
        <v>82000</v>
      </c>
      <c r="J78" s="31"/>
      <c r="K78" s="31"/>
      <c r="L78" s="48">
        <f t="shared" si="16"/>
        <v>81321.58</v>
      </c>
      <c r="M78" s="34">
        <v>81321.58</v>
      </c>
      <c r="N78" s="34"/>
      <c r="O78" s="34"/>
      <c r="P78" s="14"/>
      <c r="Q78" s="18"/>
      <c r="R78" s="19"/>
      <c r="S78" s="19"/>
      <c r="T78" s="11"/>
      <c r="U78" s="11"/>
      <c r="V78" s="11"/>
      <c r="W78" s="11"/>
    </row>
    <row r="79" spans="1:23" s="12" customFormat="1" ht="20.25" customHeight="1">
      <c r="A79" s="104" t="s">
        <v>55</v>
      </c>
      <c r="B79" s="104"/>
      <c r="C79" s="104"/>
      <c r="D79" s="46">
        <f t="shared" si="14"/>
        <v>8448690</v>
      </c>
      <c r="E79" s="30">
        <f>E80+E81</f>
        <v>7610800</v>
      </c>
      <c r="F79" s="30">
        <f>F80+F81</f>
        <v>837890</v>
      </c>
      <c r="G79" s="30">
        <f>G80+G81</f>
        <v>0</v>
      </c>
      <c r="H79" s="46">
        <f t="shared" si="15"/>
        <v>9513447.87</v>
      </c>
      <c r="I79" s="30">
        <f>I80+I81</f>
        <v>8902326.94</v>
      </c>
      <c r="J79" s="30">
        <f>J80+J81</f>
        <v>611120.93</v>
      </c>
      <c r="K79" s="30">
        <f>K80+K81</f>
        <v>95000</v>
      </c>
      <c r="L79" s="47">
        <f t="shared" si="16"/>
        <v>8873291.26</v>
      </c>
      <c r="M79" s="37">
        <f>M80+M81</f>
        <v>8302447.45</v>
      </c>
      <c r="N79" s="37">
        <f>N80+N81</f>
        <v>570843.81</v>
      </c>
      <c r="O79" s="37">
        <f>O80+O81</f>
        <v>94265</v>
      </c>
      <c r="P79" s="14"/>
      <c r="Q79" s="20"/>
      <c r="R79" s="21"/>
      <c r="S79" s="21"/>
      <c r="T79" s="11"/>
      <c r="U79" s="11"/>
      <c r="V79" s="11"/>
      <c r="W79" s="11"/>
    </row>
    <row r="80" spans="1:23" s="12" customFormat="1" ht="21.75" customHeight="1">
      <c r="A80" s="105" t="s">
        <v>56</v>
      </c>
      <c r="B80" s="105"/>
      <c r="C80" s="105"/>
      <c r="D80" s="49">
        <f t="shared" si="14"/>
        <v>60000</v>
      </c>
      <c r="E80" s="31">
        <v>60000</v>
      </c>
      <c r="F80" s="31"/>
      <c r="G80" s="31"/>
      <c r="H80" s="49">
        <f t="shared" si="15"/>
        <v>62620</v>
      </c>
      <c r="I80" s="31">
        <v>62620</v>
      </c>
      <c r="J80" s="31"/>
      <c r="K80" s="31"/>
      <c r="L80" s="48">
        <f t="shared" si="16"/>
        <v>62620</v>
      </c>
      <c r="M80" s="34">
        <v>62620</v>
      </c>
      <c r="N80" s="34"/>
      <c r="O80" s="34"/>
      <c r="P80" s="14"/>
      <c r="Q80" s="18"/>
      <c r="R80" s="19"/>
      <c r="S80" s="19"/>
      <c r="T80" s="11"/>
      <c r="U80" s="11"/>
      <c r="V80" s="11"/>
      <c r="W80" s="11"/>
    </row>
    <row r="81" spans="1:23" s="12" customFormat="1" ht="36" customHeight="1">
      <c r="A81" s="103" t="s">
        <v>57</v>
      </c>
      <c r="B81" s="103"/>
      <c r="C81" s="103"/>
      <c r="D81" s="49">
        <f t="shared" si="14"/>
        <v>8388690</v>
      </c>
      <c r="E81" s="31">
        <v>7550800</v>
      </c>
      <c r="F81" s="31">
        <v>837890</v>
      </c>
      <c r="G81" s="31"/>
      <c r="H81" s="49">
        <f t="shared" si="15"/>
        <v>9450827.87</v>
      </c>
      <c r="I81" s="31">
        <v>8839706.94</v>
      </c>
      <c r="J81" s="31">
        <v>611120.93</v>
      </c>
      <c r="K81" s="31">
        <v>95000</v>
      </c>
      <c r="L81" s="48">
        <f t="shared" si="16"/>
        <v>8810671.26</v>
      </c>
      <c r="M81" s="34">
        <v>8239827.45</v>
      </c>
      <c r="N81" s="34">
        <v>570843.81</v>
      </c>
      <c r="O81" s="34">
        <v>94265</v>
      </c>
      <c r="P81" s="14"/>
      <c r="Q81" s="18"/>
      <c r="R81" s="19"/>
      <c r="S81" s="19"/>
      <c r="T81" s="11"/>
      <c r="U81" s="11"/>
      <c r="V81" s="11"/>
      <c r="W81" s="11"/>
    </row>
    <row r="82" spans="1:23" s="75" customFormat="1" ht="21" customHeight="1">
      <c r="A82" s="108" t="s">
        <v>71</v>
      </c>
      <c r="B82" s="109"/>
      <c r="C82" s="110"/>
      <c r="D82" s="67">
        <f t="shared" si="14"/>
        <v>0</v>
      </c>
      <c r="E82" s="68">
        <f>E83</f>
        <v>0</v>
      </c>
      <c r="F82" s="68">
        <f>F83</f>
        <v>0</v>
      </c>
      <c r="G82" s="68">
        <f>G83</f>
        <v>0</v>
      </c>
      <c r="H82" s="67">
        <f t="shared" si="15"/>
        <v>1662840.53</v>
      </c>
      <c r="I82" s="68">
        <f>I83</f>
        <v>1662840.53</v>
      </c>
      <c r="J82" s="68">
        <f>J83</f>
        <v>0</v>
      </c>
      <c r="K82" s="68">
        <f>K83</f>
        <v>0</v>
      </c>
      <c r="L82" s="69">
        <f t="shared" si="16"/>
        <v>1609399.67</v>
      </c>
      <c r="M82" s="70">
        <f>M83</f>
        <v>1609399.67</v>
      </c>
      <c r="N82" s="70">
        <f>N83</f>
        <v>0</v>
      </c>
      <c r="O82" s="70">
        <f>O83</f>
        <v>0</v>
      </c>
      <c r="P82" s="71"/>
      <c r="Q82" s="72"/>
      <c r="R82" s="73"/>
      <c r="S82" s="73"/>
      <c r="T82" s="74"/>
      <c r="U82" s="74"/>
      <c r="V82" s="74"/>
      <c r="W82" s="74"/>
    </row>
    <row r="83" spans="1:23" s="12" customFormat="1" ht="36" customHeight="1">
      <c r="A83" s="111" t="s">
        <v>72</v>
      </c>
      <c r="B83" s="112"/>
      <c r="C83" s="113"/>
      <c r="D83" s="49">
        <f t="shared" si="14"/>
        <v>0</v>
      </c>
      <c r="E83" s="31"/>
      <c r="F83" s="31"/>
      <c r="G83" s="31"/>
      <c r="H83" s="49">
        <f t="shared" si="15"/>
        <v>1662840.53</v>
      </c>
      <c r="I83" s="31">
        <v>1662840.53</v>
      </c>
      <c r="J83" s="31"/>
      <c r="K83" s="31"/>
      <c r="L83" s="48">
        <f t="shared" si="16"/>
        <v>1609399.67</v>
      </c>
      <c r="M83" s="34">
        <v>1609399.67</v>
      </c>
      <c r="N83" s="34"/>
      <c r="O83" s="34"/>
      <c r="P83" s="14"/>
      <c r="Q83" s="18"/>
      <c r="R83" s="19"/>
      <c r="S83" s="19"/>
      <c r="T83" s="11"/>
      <c r="U83" s="11"/>
      <c r="V83" s="11"/>
      <c r="W83" s="11"/>
    </row>
    <row r="84" spans="1:23" s="12" customFormat="1" ht="24" customHeight="1">
      <c r="A84" s="100" t="s">
        <v>58</v>
      </c>
      <c r="B84" s="101"/>
      <c r="C84" s="102"/>
      <c r="D84" s="52">
        <f t="shared" si="14"/>
        <v>33843514</v>
      </c>
      <c r="E84" s="52">
        <f>E50+E54+E77+E79+E52+E75</f>
        <v>32186911</v>
      </c>
      <c r="F84" s="52">
        <f>F50+F54+F77+F79+F52+F75</f>
        <v>1656603</v>
      </c>
      <c r="G84" s="52">
        <f>G50+G54+G77+G79+G52+G75</f>
        <v>500000</v>
      </c>
      <c r="H84" s="51">
        <f>H50+H54+H77+H79+H52+H75+H82</f>
        <v>148647083.92</v>
      </c>
      <c r="I84" s="51">
        <f aca="true" t="shared" si="17" ref="I84:O84">I50+I54+I77+I79+I52+I75+I82</f>
        <v>146483438.14999995</v>
      </c>
      <c r="J84" s="51">
        <f t="shared" si="17"/>
        <v>2163645.77</v>
      </c>
      <c r="K84" s="51">
        <f t="shared" si="17"/>
        <v>1217560.31</v>
      </c>
      <c r="L84" s="52">
        <f t="shared" si="17"/>
        <v>146525530.40999997</v>
      </c>
      <c r="M84" s="52">
        <f t="shared" si="17"/>
        <v>145349789.86999997</v>
      </c>
      <c r="N84" s="52">
        <f t="shared" si="17"/>
        <v>1175740.54</v>
      </c>
      <c r="O84" s="52">
        <f t="shared" si="17"/>
        <v>287812.31</v>
      </c>
      <c r="P84" s="14"/>
      <c r="Q84" s="23"/>
      <c r="R84" s="23"/>
      <c r="S84" s="23"/>
      <c r="T84" s="11"/>
      <c r="U84" s="11"/>
      <c r="V84" s="11"/>
      <c r="W84" s="11"/>
    </row>
    <row r="85" spans="1:24" s="24" customFormat="1" ht="17.25" customHeight="1">
      <c r="A85" s="29"/>
      <c r="B85" s="29"/>
      <c r="C85" s="29"/>
      <c r="D85" s="29"/>
      <c r="E85" s="29"/>
      <c r="F85" s="29"/>
      <c r="G85" s="29"/>
      <c r="H85" s="38"/>
      <c r="I85" s="28"/>
      <c r="J85" s="29"/>
      <c r="K85" s="29"/>
      <c r="L85" s="29"/>
      <c r="M85" s="38"/>
      <c r="N85" s="28"/>
      <c r="O85" s="29"/>
      <c r="P85" s="81"/>
      <c r="Q85" s="11"/>
      <c r="R85" s="11"/>
      <c r="S85" s="11"/>
      <c r="T85" s="11"/>
      <c r="U85" s="11"/>
      <c r="V85" s="11"/>
      <c r="W85" s="11"/>
      <c r="X85" s="11"/>
    </row>
    <row r="86" spans="1:24" s="8" customFormat="1" ht="36.75" customHeight="1">
      <c r="A86" s="98" t="s">
        <v>80</v>
      </c>
      <c r="B86" s="98"/>
      <c r="C86" s="98"/>
      <c r="D86" s="98"/>
      <c r="E86" s="98"/>
      <c r="F86" s="98"/>
      <c r="G86" s="98"/>
      <c r="H86" s="98"/>
      <c r="I86" s="98"/>
      <c r="J86" s="98"/>
      <c r="K86" s="98"/>
      <c r="L86" s="98"/>
      <c r="M86" s="98"/>
      <c r="N86" s="98"/>
      <c r="O86" s="98"/>
      <c r="P86" s="83"/>
      <c r="Q86" s="84"/>
      <c r="R86" s="11"/>
      <c r="S86" s="11"/>
      <c r="T86" s="11"/>
      <c r="U86" s="11"/>
      <c r="V86" s="11"/>
      <c r="W86" s="11"/>
      <c r="X86" s="11"/>
    </row>
    <row r="87" spans="1:24" s="8" customFormat="1" ht="24" customHeight="1">
      <c r="A87" s="98" t="s">
        <v>81</v>
      </c>
      <c r="B87" s="98"/>
      <c r="C87" s="98"/>
      <c r="D87" s="98"/>
      <c r="E87" s="98"/>
      <c r="F87" s="98"/>
      <c r="G87" s="98"/>
      <c r="H87" s="98"/>
      <c r="I87" s="98"/>
      <c r="J87" s="98"/>
      <c r="K87" s="98"/>
      <c r="L87" s="98"/>
      <c r="M87" s="98"/>
      <c r="N87" s="98"/>
      <c r="O87" s="98"/>
      <c r="P87" s="98"/>
      <c r="Q87" s="98"/>
      <c r="R87" s="11"/>
      <c r="S87" s="11"/>
      <c r="T87" s="11"/>
      <c r="U87" s="11"/>
      <c r="V87" s="11"/>
      <c r="W87" s="11"/>
      <c r="X87" s="11"/>
    </row>
    <row r="88" spans="1:17" s="8" customFormat="1" ht="30" customHeight="1">
      <c r="A88" s="86"/>
      <c r="B88" s="86"/>
      <c r="C88" s="86"/>
      <c r="D88" s="87"/>
      <c r="E88" s="87"/>
      <c r="F88" s="88"/>
      <c r="G88" s="89"/>
      <c r="H88" s="89"/>
      <c r="I88" s="89"/>
      <c r="J88" s="89"/>
      <c r="K88" s="87"/>
      <c r="L88" s="90"/>
      <c r="M88" s="91"/>
      <c r="N88" s="91"/>
      <c r="O88" s="91"/>
      <c r="P88" s="85"/>
      <c r="Q88" s="85"/>
    </row>
    <row r="89" spans="1:17" s="8" customFormat="1" ht="21" customHeight="1">
      <c r="A89" s="88"/>
      <c r="B89" s="87"/>
      <c r="C89" s="87"/>
      <c r="D89" s="88"/>
      <c r="E89" s="88"/>
      <c r="F89" s="92"/>
      <c r="G89" s="87"/>
      <c r="H89" s="87"/>
      <c r="I89" s="87"/>
      <c r="L89" s="97"/>
      <c r="M89" s="93"/>
      <c r="N89" s="93"/>
      <c r="O89" s="93"/>
      <c r="P89" s="83"/>
      <c r="Q89" s="83"/>
    </row>
    <row r="90" spans="1:16" s="8" customFormat="1" ht="17.25" customHeight="1">
      <c r="A90" s="106"/>
      <c r="B90" s="106"/>
      <c r="C90" s="106"/>
      <c r="D90" s="94"/>
      <c r="E90" s="95"/>
      <c r="F90" s="95"/>
      <c r="G90" s="95"/>
      <c r="H90" s="95"/>
      <c r="I90" s="95"/>
      <c r="J90" s="96"/>
      <c r="K90" s="96"/>
      <c r="L90" s="96"/>
      <c r="M90" s="107"/>
      <c r="N90" s="107"/>
      <c r="O90" s="95"/>
      <c r="P90" s="3"/>
    </row>
    <row r="91" spans="1:16" s="8" customFormat="1" ht="16.5">
      <c r="A91" s="99"/>
      <c r="B91" s="99"/>
      <c r="C91" s="99"/>
      <c r="D91" s="2"/>
      <c r="E91" s="2"/>
      <c r="F91" s="2"/>
      <c r="G91" s="2"/>
      <c r="H91" s="3"/>
      <c r="I91" s="3"/>
      <c r="J91" s="3"/>
      <c r="K91" s="3"/>
      <c r="L91" s="3"/>
      <c r="M91" s="3"/>
      <c r="N91" s="3"/>
      <c r="O91" s="3"/>
      <c r="P91" s="3"/>
    </row>
    <row r="92" spans="1:16" s="8" customFormat="1" ht="16.5">
      <c r="A92" s="25"/>
      <c r="B92" s="25"/>
      <c r="C92" s="25"/>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26"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row r="212" spans="1:16" s="8" customFormat="1" ht="16.5">
      <c r="A212" s="1"/>
      <c r="B212" s="1"/>
      <c r="C212" s="1"/>
      <c r="D212" s="2"/>
      <c r="E212" s="2"/>
      <c r="F212" s="2"/>
      <c r="G212" s="2"/>
      <c r="H212" s="3"/>
      <c r="I212" s="3"/>
      <c r="J212" s="3"/>
      <c r="K212" s="3"/>
      <c r="L212" s="3"/>
      <c r="M212" s="3"/>
      <c r="N212" s="3"/>
      <c r="O212" s="3"/>
      <c r="P212" s="3"/>
    </row>
    <row r="213" spans="1:16" s="8" customFormat="1" ht="16.5">
      <c r="A213" s="1"/>
      <c r="B213" s="1"/>
      <c r="C213" s="1"/>
      <c r="D213" s="2"/>
      <c r="E213" s="2"/>
      <c r="F213" s="2"/>
      <c r="G213" s="2"/>
      <c r="H213" s="3"/>
      <c r="I213" s="3"/>
      <c r="J213" s="3"/>
      <c r="K213" s="3"/>
      <c r="L213" s="3"/>
      <c r="M213" s="3"/>
      <c r="N213" s="3"/>
      <c r="O213" s="3"/>
      <c r="P213" s="3"/>
    </row>
    <row r="214" spans="1:16" s="8" customFormat="1" ht="16.5">
      <c r="A214" s="1"/>
      <c r="B214" s="1"/>
      <c r="C214" s="1"/>
      <c r="D214" s="2"/>
      <c r="E214" s="2"/>
      <c r="F214" s="2"/>
      <c r="G214" s="2"/>
      <c r="H214" s="3"/>
      <c r="I214" s="3"/>
      <c r="J214" s="3"/>
      <c r="K214" s="3"/>
      <c r="L214" s="3"/>
      <c r="M214" s="3"/>
      <c r="N214" s="3"/>
      <c r="O214" s="3"/>
      <c r="P214" s="3"/>
    </row>
    <row r="215" spans="1:16" s="8" customFormat="1" ht="16.5">
      <c r="A215" s="1"/>
      <c r="B215" s="1"/>
      <c r="C215" s="1"/>
      <c r="D215" s="2"/>
      <c r="E215" s="2"/>
      <c r="F215" s="2"/>
      <c r="G215" s="2"/>
      <c r="H215" s="3"/>
      <c r="I215" s="3"/>
      <c r="J215" s="3"/>
      <c r="K215" s="3"/>
      <c r="L215" s="3"/>
      <c r="M215" s="3"/>
      <c r="N215" s="3"/>
      <c r="O215" s="3"/>
      <c r="P215" s="3"/>
    </row>
  </sheetData>
  <sheetProtection selectLockedCells="1" selectUnlockedCells="1"/>
  <mergeCells count="117">
    <mergeCell ref="M4:O4"/>
    <mergeCell ref="M5:O5"/>
    <mergeCell ref="M6:O6"/>
    <mergeCell ref="M7:O7"/>
    <mergeCell ref="A86:O86"/>
    <mergeCell ref="E11:G11"/>
    <mergeCell ref="I11:K11"/>
    <mergeCell ref="K12:K13"/>
    <mergeCell ref="E12:E13"/>
    <mergeCell ref="F12:F13"/>
    <mergeCell ref="I12:I13"/>
    <mergeCell ref="J12:J13"/>
    <mergeCell ref="M12:M13"/>
    <mergeCell ref="N12:N13"/>
    <mergeCell ref="A8:O8"/>
    <mergeCell ref="A9:O9"/>
    <mergeCell ref="A11:C13"/>
    <mergeCell ref="D11:D13"/>
    <mergeCell ref="L11:L13"/>
    <mergeCell ref="H11:H13"/>
    <mergeCell ref="G12:G13"/>
    <mergeCell ref="M11:O11"/>
    <mergeCell ref="O12:O13"/>
    <mergeCell ref="A30:C30"/>
    <mergeCell ref="E46:G46"/>
    <mergeCell ref="I46:K46"/>
    <mergeCell ref="A15:C15"/>
    <mergeCell ref="A16:C16"/>
    <mergeCell ref="A17:C17"/>
    <mergeCell ref="A31:C31"/>
    <mergeCell ref="A32:C32"/>
    <mergeCell ref="A33:C33"/>
    <mergeCell ref="A35:C35"/>
    <mergeCell ref="A34:C34"/>
    <mergeCell ref="A14:C14"/>
    <mergeCell ref="G47:G48"/>
    <mergeCell ref="A26:C26"/>
    <mergeCell ref="A27:C27"/>
    <mergeCell ref="A28:C28"/>
    <mergeCell ref="A36:C36"/>
    <mergeCell ref="A18:C18"/>
    <mergeCell ref="A19:C19"/>
    <mergeCell ref="A20:C20"/>
    <mergeCell ref="A21:C21"/>
    <mergeCell ref="A22:C22"/>
    <mergeCell ref="A29:C29"/>
    <mergeCell ref="A23:C23"/>
    <mergeCell ref="A24:C24"/>
    <mergeCell ref="A25:C25"/>
    <mergeCell ref="R47:R48"/>
    <mergeCell ref="S47:S48"/>
    <mergeCell ref="A41:C41"/>
    <mergeCell ref="A42:C42"/>
    <mergeCell ref="A43:C43"/>
    <mergeCell ref="A46:C48"/>
    <mergeCell ref="M46:O46"/>
    <mergeCell ref="O47:O48"/>
    <mergeCell ref="K47:K48"/>
    <mergeCell ref="A37:C37"/>
    <mergeCell ref="E47:E48"/>
    <mergeCell ref="F47:F48"/>
    <mergeCell ref="A49:C49"/>
    <mergeCell ref="A50:C50"/>
    <mergeCell ref="A38:C38"/>
    <mergeCell ref="A39:C39"/>
    <mergeCell ref="A40:C40"/>
    <mergeCell ref="A45:O45"/>
    <mergeCell ref="A51:C51"/>
    <mergeCell ref="L46:L48"/>
    <mergeCell ref="Q46:Q48"/>
    <mergeCell ref="R46:S46"/>
    <mergeCell ref="I47:I48"/>
    <mergeCell ref="J47:J48"/>
    <mergeCell ref="M47:M48"/>
    <mergeCell ref="N47:N48"/>
    <mergeCell ref="D46:D48"/>
    <mergeCell ref="H46:H48"/>
    <mergeCell ref="A52:C52"/>
    <mergeCell ref="A53:C53"/>
    <mergeCell ref="A54:C54"/>
    <mergeCell ref="A55:C55"/>
    <mergeCell ref="A56:C56"/>
    <mergeCell ref="A57:C57"/>
    <mergeCell ref="A58:C58"/>
    <mergeCell ref="A59:C59"/>
    <mergeCell ref="A60:C60"/>
    <mergeCell ref="A61:C61"/>
    <mergeCell ref="A62:C62"/>
    <mergeCell ref="A63:C63"/>
    <mergeCell ref="A64:C64"/>
    <mergeCell ref="A67:C67"/>
    <mergeCell ref="A68:C68"/>
    <mergeCell ref="A69:C69"/>
    <mergeCell ref="A70:C70"/>
    <mergeCell ref="A71:C71"/>
    <mergeCell ref="A66:C66"/>
    <mergeCell ref="A65:C65"/>
    <mergeCell ref="M90:N90"/>
    <mergeCell ref="A82:C82"/>
    <mergeCell ref="A83:C83"/>
    <mergeCell ref="A72:C72"/>
    <mergeCell ref="A73:C73"/>
    <mergeCell ref="A74:C74"/>
    <mergeCell ref="A75:C75"/>
    <mergeCell ref="A76:C76"/>
    <mergeCell ref="A77:C77"/>
    <mergeCell ref="A87:Q87"/>
    <mergeCell ref="J1:P1"/>
    <mergeCell ref="J2:P2"/>
    <mergeCell ref="J3:P3"/>
    <mergeCell ref="A91:C91"/>
    <mergeCell ref="A84:C84"/>
    <mergeCell ref="A78:C78"/>
    <mergeCell ref="A79:C79"/>
    <mergeCell ref="A80:C80"/>
    <mergeCell ref="A81:C81"/>
    <mergeCell ref="A90:C90"/>
  </mergeCells>
  <printOptions horizontalCentered="1"/>
  <pageMargins left="0.7874015748031497" right="0.7874015748031497" top="0.8661417322834646" bottom="0.3937007874015748" header="0" footer="0"/>
  <pageSetup horizontalDpi="300" verticalDpi="300" orientation="landscape" paperSize="9" scale="40" r:id="rId1"/>
  <rowBreaks count="1" manualBreakCount="1">
    <brk id="43"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2016-02-26T15:22:31Z</cp:lastPrinted>
  <dcterms:created xsi:type="dcterms:W3CDTF">2016-02-29T08:58:30Z</dcterms:created>
  <dcterms:modified xsi:type="dcterms:W3CDTF">2016-02-29T08:58:30Z</dcterms:modified>
  <cp:category/>
  <cp:version/>
  <cp:contentType/>
  <cp:contentStatus/>
</cp:coreProperties>
</file>