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Area" localSheetId="0">'дод1'!$A$1:$F$50</definedName>
  </definedNames>
  <calcPr fullCalcOnLoad="1"/>
</workbook>
</file>

<file path=xl/sharedStrings.xml><?xml version="1.0" encoding="utf-8"?>
<sst xmlns="http://schemas.openxmlformats.org/spreadsheetml/2006/main" count="49" uniqueCount="48">
  <si>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</si>
  <si>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</si>
  <si>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</si>
  <si>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</si>
  <si>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</si>
  <si>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</si>
  <si>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Внутрішні податки на товари та послуги</t>
  </si>
  <si>
    <t>Загальний фонд</t>
  </si>
  <si>
    <t>Спеціальний фонд</t>
  </si>
  <si>
    <t>Всього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</si>
  <si>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</si>
  <si>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</si>
  <si>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</si>
  <si>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</si>
  <si>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</si>
  <si>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Місцеві податки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</si>
  <si>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</si>
  <si>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</si>
  <si>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</si>
  <si>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 осіб</t>
  </si>
  <si>
    <t>Інші надходження</t>
  </si>
  <si>
    <t>Адміністративні штрафи та інші санкції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</si>
  <si>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</si>
  <si>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</si>
  <si>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</si>
  <si>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грн.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</si>
  <si>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</si>
  <si>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</si>
  <si>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</si>
  <si>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</si>
  <si>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 т.ч.  бюджет розвитку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</si>
  <si>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</si>
  <si>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</si>
  <si>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</si>
  <si>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</si>
  <si>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</si>
  <si>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Акцизний податок з реалізації суб’єктами господарювання роздрібної торгівлі підакцизних товарів</t>
  </si>
  <si>
    <t>Доходи районного у місті бюджету на 2016 рік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</si>
  <si>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</si>
  <si>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з них на виготовлення органами ведення Державного реєстру виборців списків виборців та іменних запрошень для підготовки та проведення позачергових виборів Криворізького міського голови 27 березня 2016 року</t>
  </si>
  <si>
    <t>Заступник голови районної у місті ради                                                                                                    І. Криворотній</t>
  </si>
  <si>
    <t xml:space="preserve">                      до рішення  районної у місті ради </t>
  </si>
  <si>
    <t xml:space="preserve">                      Додаток 1                                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</si>
  <si>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</si>
  <si>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Плата за надання інших адміністративних послуг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</si>
  <si>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</si>
  <si>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</si>
  <si>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 xml:space="preserve">                      від 23 вересня 2016 року № 64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</si>
</sst>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i/>
      <sz val="16"/>
      <name val="Times New Roman"/>
      <family val="1"/>
    </font>
    <font>
      <sz val="24"/>
      <name val="Times New Roman"/>
      <family val="1"/>
    </font>
    <font>
      <sz val="18"/>
      <name val="Arial Cyr"/>
      <family val="2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0" fillId="0" borderId="17" xfId="0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4" fontId="28" fillId="0" borderId="0" xfId="0" applyNumberFormat="1" applyFont="1" applyAlignment="1">
      <alignment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 vertical="center" wrapText="1"/>
      <protection/>
    </xf>
    <xf numFmtId="4" fontId="32" fillId="0" borderId="17" xfId="0" applyNumberFormat="1" applyFont="1" applyFill="1" applyBorder="1" applyAlignment="1" applyProtection="1">
      <alignment horizontal="right" vertical="center" wrapText="1"/>
      <protection/>
    </xf>
    <xf numFmtId="4" fontId="37" fillId="0" borderId="17" xfId="0" applyNumberFormat="1" applyFont="1" applyBorder="1" applyAlignment="1">
      <alignment vertical="center" wrapText="1"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2" fillId="0" borderId="17" xfId="0" applyNumberFormat="1" applyFont="1" applyFill="1" applyBorder="1" applyAlignment="1" applyProtection="1">
      <alignment vertical="center" wrapText="1"/>
      <protection/>
    </xf>
    <xf numFmtId="0" fontId="25" fillId="0" borderId="17" xfId="0" applyNumberFormat="1" applyFont="1" applyFill="1" applyBorder="1" applyAlignment="1" applyProtection="1">
      <alignment vertical="center" wrapText="1"/>
      <protection/>
    </xf>
    <xf numFmtId="0" fontId="32" fillId="0" borderId="17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>
      <alignment horizontal="left"/>
    </xf>
    <xf numFmtId="0" fontId="19" fillId="0" borderId="0" xfId="0" applyNumberFormat="1" applyFont="1" applyFill="1" applyAlignment="1" applyProtection="1">
      <alignment vertical="center" wrapText="1"/>
      <protection/>
    </xf>
    <xf numFmtId="0" fontId="19" fillId="0" borderId="0" xfId="0" applyFont="1" applyFill="1" applyAlignment="1">
      <alignment vertical="center" wrapText="1"/>
    </xf>
    <xf numFmtId="0" fontId="39" fillId="0" borderId="0" xfId="0" applyNumberFormat="1" applyFont="1" applyFill="1" applyAlignment="1" applyProtection="1">
      <alignment horizontal="center" vertical="center"/>
      <protection/>
    </xf>
    <xf numFmtId="4" fontId="32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 applyProtection="1">
      <alignment horizontal="right" vertical="center" wrapText="1"/>
      <protection/>
    </xf>
    <xf numFmtId="0" fontId="38" fillId="55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40" fillId="0" borderId="17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1" fillId="0" borderId="0" xfId="0" applyNumberFormat="1" applyFont="1" applyFill="1" applyAlignment="1" applyProtection="1">
      <alignment wrapText="1"/>
      <protection/>
    </xf>
    <xf numFmtId="0" fontId="41" fillId="55" borderId="0" xfId="0" applyNumberFormat="1" applyFont="1" applyFill="1" applyAlignment="1" applyProtection="1">
      <alignment/>
      <protection/>
    </xf>
    <xf numFmtId="0" fontId="41" fillId="0" borderId="0" xfId="0" applyFont="1" applyAlignment="1">
      <alignment/>
    </xf>
    <xf numFmtId="4" fontId="31" fillId="0" borderId="0" xfId="0" applyNumberFormat="1" applyFont="1" applyFill="1" applyAlignment="1" applyProtection="1">
      <alignment horizontal="center"/>
      <protection/>
    </xf>
    <xf numFmtId="4" fontId="38" fillId="0" borderId="0" xfId="0" applyNumberFormat="1" applyFont="1" applyFill="1" applyBorder="1" applyAlignment="1">
      <alignment horizontal="left"/>
    </xf>
    <xf numFmtId="0" fontId="42" fillId="0" borderId="0" xfId="0" applyFont="1" applyBorder="1" applyAlignment="1">
      <alignment/>
    </xf>
    <xf numFmtId="0" fontId="38" fillId="0" borderId="0" xfId="0" applyFont="1" applyFill="1" applyAlignment="1">
      <alignment vertical="center"/>
    </xf>
    <xf numFmtId="0" fontId="43" fillId="0" borderId="0" xfId="0" applyFont="1" applyFill="1" applyAlignment="1">
      <alignment horizontal="justify" vertical="center"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Border="1" applyAlignment="1">
      <alignment horizontal="left"/>
    </xf>
    <xf numFmtId="0" fontId="36" fillId="0" borderId="0" xfId="0" applyNumberFormat="1" applyFont="1" applyFill="1" applyAlignment="1" applyProtection="1">
      <alignment horizontal="left" vertical="top" wrapText="1"/>
      <protection/>
    </xf>
    <xf numFmtId="0" fontId="39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5"/>
  <sheetViews>
    <sheetView tabSelected="1" view="pageBreakPreview" zoomScale="70" zoomScaleSheetLayoutView="70" zoomScalePageLayoutView="0" workbookViewId="0" topLeftCell="A1">
      <selection activeCell="A49" sqref="A49:H50"/>
    </sheetView>
  </sheetViews>
  <sheetFormatPr defaultColWidth="9.33203125" defaultRowHeight="12.75"/>
  <cols>
    <col min="1" max="1" width="16.83203125" style="0" customWidth="1"/>
    <col min="2" max="2" width="111" style="0" customWidth="1"/>
    <col min="3" max="3" width="29.16015625" style="0" customWidth="1"/>
    <col min="4" max="4" width="29" style="0" customWidth="1"/>
    <col min="5" max="5" width="24.33203125" style="0" customWidth="1"/>
    <col min="6" max="6" width="24.83203125" style="0" customWidth="1"/>
    <col min="8" max="8" width="36.66015625" style="0" customWidth="1"/>
  </cols>
  <sheetData>
    <row r="1" spans="1:253" s="3" customFormat="1" ht="26.25" customHeight="1">
      <c r="A1" s="1"/>
      <c r="B1" s="1"/>
      <c r="C1" s="55" t="s">
        <v>42</v>
      </c>
      <c r="D1" s="55"/>
      <c r="E1" s="55"/>
      <c r="F1" s="55"/>
      <c r="G1" s="1"/>
      <c r="H1" s="1"/>
      <c r="I1" s="1"/>
      <c r="J1" s="1"/>
      <c r="K1" s="1"/>
      <c r="L1" s="1"/>
      <c r="M1" s="1"/>
      <c r="IK1" s="1"/>
      <c r="IL1" s="1"/>
      <c r="IM1" s="1"/>
      <c r="IN1" s="1"/>
      <c r="IO1" s="1"/>
      <c r="IP1" s="1"/>
      <c r="IQ1" s="1"/>
      <c r="IR1" s="1"/>
      <c r="IS1" s="1"/>
    </row>
    <row r="2" spans="1:253" s="3" customFormat="1" ht="26.25" customHeight="1">
      <c r="A2" s="1"/>
      <c r="B2" s="1"/>
      <c r="C2" s="55" t="s">
        <v>41</v>
      </c>
      <c r="D2" s="55"/>
      <c r="E2" s="55"/>
      <c r="F2" s="55"/>
      <c r="G2" s="1"/>
      <c r="H2" s="1"/>
      <c r="I2" s="1"/>
      <c r="J2" s="1"/>
      <c r="K2" s="1"/>
      <c r="L2" s="1"/>
      <c r="M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27" customHeight="1">
      <c r="A3" s="1"/>
      <c r="B3" s="1"/>
      <c r="C3" s="55" t="s">
        <v>47</v>
      </c>
      <c r="D3" s="55"/>
      <c r="E3" s="55"/>
      <c r="F3" s="55"/>
      <c r="G3" s="1"/>
      <c r="H3" s="1"/>
      <c r="I3" s="1"/>
      <c r="J3" s="1"/>
      <c r="K3" s="1"/>
      <c r="L3" s="1"/>
      <c r="M3" s="1"/>
      <c r="IK3" s="1"/>
      <c r="IL3" s="1"/>
      <c r="IM3" s="1"/>
      <c r="IN3" s="1"/>
      <c r="IO3" s="1"/>
      <c r="IP3" s="1"/>
      <c r="IQ3" s="1"/>
      <c r="IR3" s="1"/>
      <c r="IS3" s="1"/>
    </row>
    <row r="4" spans="1:253" s="3" customFormat="1" ht="79.5" customHeight="1">
      <c r="A4" s="1"/>
      <c r="B4" s="1"/>
      <c r="D4" s="12"/>
      <c r="E4" s="12"/>
      <c r="F4" s="12"/>
      <c r="G4" s="1"/>
      <c r="H4" s="1"/>
      <c r="I4" s="1"/>
      <c r="J4" s="1"/>
      <c r="K4" s="1"/>
      <c r="L4" s="1"/>
      <c r="M4" s="1"/>
      <c r="IK4" s="1"/>
      <c r="IL4" s="1"/>
      <c r="IM4" s="1"/>
      <c r="IN4" s="1"/>
      <c r="IO4" s="1"/>
      <c r="IP4" s="1"/>
      <c r="IQ4" s="1"/>
      <c r="IR4" s="1"/>
      <c r="IS4" s="1"/>
    </row>
    <row r="5" spans="1:253" s="3" customFormat="1" ht="31.5" customHeight="1">
      <c r="A5" s="56" t="s">
        <v>37</v>
      </c>
      <c r="B5" s="56"/>
      <c r="C5" s="56"/>
      <c r="D5" s="56"/>
      <c r="E5" s="56"/>
      <c r="F5" s="56"/>
      <c r="G5" s="1"/>
      <c r="H5" s="1"/>
      <c r="I5" s="1"/>
      <c r="J5" s="1"/>
      <c r="K5" s="1"/>
      <c r="L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31.5" customHeight="1">
      <c r="A6" s="34"/>
      <c r="B6" s="34"/>
      <c r="C6" s="34"/>
      <c r="D6" s="34"/>
      <c r="E6" s="34"/>
      <c r="F6" s="34"/>
      <c r="G6" s="1"/>
      <c r="H6" s="1"/>
      <c r="I6" s="1"/>
      <c r="J6" s="1"/>
      <c r="K6" s="1"/>
      <c r="L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17.25" customHeight="1">
      <c r="A7" s="1"/>
      <c r="B7" s="9"/>
      <c r="C7" s="9"/>
      <c r="D7" s="9"/>
      <c r="E7" s="9"/>
      <c r="F7" s="20" t="s">
        <v>25</v>
      </c>
      <c r="G7" s="1"/>
      <c r="H7" s="1"/>
      <c r="I7" s="1"/>
      <c r="J7" s="1"/>
      <c r="K7" s="1"/>
      <c r="L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25.5" customHeight="1">
      <c r="A8" s="52" t="s">
        <v>0</v>
      </c>
      <c r="B8" s="52" t="s">
        <v>1</v>
      </c>
      <c r="C8" s="52" t="s">
        <v>9</v>
      </c>
      <c r="D8" s="52" t="s">
        <v>7</v>
      </c>
      <c r="E8" s="52" t="s">
        <v>8</v>
      </c>
      <c r="F8" s="52"/>
      <c r="G8" s="1"/>
      <c r="H8" s="1"/>
      <c r="I8" s="1"/>
      <c r="J8" s="1"/>
      <c r="K8" s="1"/>
      <c r="L8" s="1"/>
      <c r="IK8" s="1"/>
      <c r="IL8" s="1"/>
      <c r="IM8" s="1"/>
      <c r="IN8" s="1"/>
      <c r="IO8" s="1"/>
      <c r="IP8" s="1"/>
      <c r="IQ8" s="1"/>
      <c r="IR8" s="1"/>
      <c r="IS8" s="1"/>
    </row>
    <row r="9" spans="1:253" s="3" customFormat="1" ht="64.5" customHeight="1">
      <c r="A9" s="52"/>
      <c r="B9" s="52"/>
      <c r="C9" s="52"/>
      <c r="D9" s="52"/>
      <c r="E9" s="21" t="s">
        <v>9</v>
      </c>
      <c r="F9" s="21" t="s">
        <v>30</v>
      </c>
      <c r="G9" s="1"/>
      <c r="H9" s="1"/>
      <c r="I9" s="1"/>
      <c r="J9" s="1"/>
      <c r="K9" s="1"/>
      <c r="L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5" customFormat="1" ht="20.25" customHeight="1">
      <c r="A10" s="21">
        <v>10000000</v>
      </c>
      <c r="B10" s="27" t="s">
        <v>3</v>
      </c>
      <c r="C10" s="23">
        <f aca="true" t="shared" si="0" ref="C10:C15">D10+E10</f>
        <v>30880115</v>
      </c>
      <c r="D10" s="23">
        <f>D11+D13</f>
        <v>30880115</v>
      </c>
      <c r="E10" s="23">
        <f>E13</f>
        <v>0</v>
      </c>
      <c r="F10" s="23">
        <f>F13</f>
        <v>0</v>
      </c>
      <c r="G10" s="4"/>
      <c r="H10" s="4"/>
      <c r="I10" s="4"/>
      <c r="J10" s="4"/>
      <c r="K10" s="4"/>
      <c r="L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33" customFormat="1" ht="20.25" customHeight="1">
      <c r="A11" s="21">
        <v>14000000</v>
      </c>
      <c r="B11" s="27" t="s">
        <v>6</v>
      </c>
      <c r="C11" s="23">
        <f t="shared" si="0"/>
        <v>22993080</v>
      </c>
      <c r="D11" s="23">
        <f>D12</f>
        <v>22993080</v>
      </c>
      <c r="E11" s="23">
        <f>E12</f>
        <v>0</v>
      </c>
      <c r="F11" s="23">
        <f>F12</f>
        <v>0</v>
      </c>
      <c r="G11" s="32"/>
      <c r="H11" s="32"/>
      <c r="I11" s="32"/>
      <c r="J11" s="32"/>
      <c r="K11" s="32"/>
      <c r="L11" s="32"/>
      <c r="IK11" s="32"/>
      <c r="IL11" s="32"/>
      <c r="IM11" s="32"/>
      <c r="IN11" s="32"/>
      <c r="IO11" s="32"/>
      <c r="IP11" s="32"/>
      <c r="IQ11" s="32"/>
      <c r="IR11" s="32"/>
      <c r="IS11" s="32"/>
    </row>
    <row r="12" spans="1:253" s="5" customFormat="1" ht="43.5" customHeight="1">
      <c r="A12" s="26">
        <v>14040000</v>
      </c>
      <c r="B12" s="30" t="s">
        <v>36</v>
      </c>
      <c r="C12" s="24">
        <f t="shared" si="0"/>
        <v>22993080</v>
      </c>
      <c r="D12" s="24">
        <v>22993080</v>
      </c>
      <c r="E12" s="24"/>
      <c r="F12" s="24"/>
      <c r="G12" s="4"/>
      <c r="H12" s="4"/>
      <c r="I12" s="4"/>
      <c r="J12" s="4"/>
      <c r="K12" s="4"/>
      <c r="L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8" customFormat="1" ht="21.75" customHeight="1">
      <c r="A13" s="21">
        <v>18000000</v>
      </c>
      <c r="B13" s="29" t="s">
        <v>15</v>
      </c>
      <c r="C13" s="23">
        <f t="shared" si="0"/>
        <v>7887035</v>
      </c>
      <c r="D13" s="23">
        <f>D14</f>
        <v>7887035</v>
      </c>
      <c r="E13" s="23">
        <f>E14</f>
        <v>0</v>
      </c>
      <c r="F13" s="23">
        <f>F14</f>
        <v>0</v>
      </c>
      <c r="G13" s="17"/>
      <c r="H13" s="17"/>
      <c r="I13" s="17"/>
      <c r="J13" s="17"/>
      <c r="K13" s="17"/>
      <c r="L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8" customFormat="1" ht="21.75" customHeight="1">
      <c r="A14" s="26">
        <v>18010000</v>
      </c>
      <c r="B14" s="28" t="s">
        <v>26</v>
      </c>
      <c r="C14" s="24">
        <f t="shared" si="0"/>
        <v>7887035</v>
      </c>
      <c r="D14" s="24">
        <f>D15+D16+D17+D18+D19+D20+D21+D22+D23+D24</f>
        <v>7887035</v>
      </c>
      <c r="E14" s="24"/>
      <c r="F14" s="24"/>
      <c r="G14" s="7"/>
      <c r="H14" s="7"/>
      <c r="I14" s="7"/>
      <c r="J14" s="7"/>
      <c r="K14" s="7"/>
      <c r="L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43.5" customHeight="1">
      <c r="A15" s="26">
        <v>18010100</v>
      </c>
      <c r="B15" s="28" t="s">
        <v>31</v>
      </c>
      <c r="C15" s="24">
        <f t="shared" si="0"/>
        <v>16000</v>
      </c>
      <c r="D15" s="24">
        <f>31000-15000</f>
        <v>16000</v>
      </c>
      <c r="E15" s="24"/>
      <c r="F15" s="24"/>
      <c r="G15" s="7"/>
      <c r="H15" s="7"/>
      <c r="I15" s="7"/>
      <c r="J15" s="7"/>
      <c r="K15" s="7"/>
      <c r="L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" customFormat="1" ht="42" customHeight="1">
      <c r="A16" s="26">
        <v>18010200</v>
      </c>
      <c r="B16" s="28" t="s">
        <v>32</v>
      </c>
      <c r="C16" s="24">
        <f aca="true" t="shared" si="1" ref="C16:C35">D16+E16</f>
        <v>45000</v>
      </c>
      <c r="D16" s="24">
        <f>90000-45000</f>
        <v>45000</v>
      </c>
      <c r="E16" s="24"/>
      <c r="F16" s="24"/>
      <c r="G16" s="7"/>
      <c r="H16" s="7"/>
      <c r="I16" s="7"/>
      <c r="J16" s="7"/>
      <c r="K16" s="7"/>
      <c r="L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" customFormat="1" ht="42" customHeight="1">
      <c r="A17" s="26">
        <v>18010300</v>
      </c>
      <c r="B17" s="28" t="s">
        <v>43</v>
      </c>
      <c r="C17" s="24">
        <f t="shared" si="1"/>
        <v>60000</v>
      </c>
      <c r="D17" s="24">
        <v>60000</v>
      </c>
      <c r="E17" s="24"/>
      <c r="F17" s="24"/>
      <c r="G17" s="7"/>
      <c r="H17" s="7"/>
      <c r="I17" s="7"/>
      <c r="J17" s="7"/>
      <c r="K17" s="7"/>
      <c r="L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" customFormat="1" ht="40.5" customHeight="1">
      <c r="A18" s="26">
        <v>18010400</v>
      </c>
      <c r="B18" s="28" t="s">
        <v>33</v>
      </c>
      <c r="C18" s="24">
        <f t="shared" si="1"/>
        <v>1711000</v>
      </c>
      <c r="D18" s="24">
        <f>1511000+200000</f>
        <v>1711000</v>
      </c>
      <c r="E18" s="24"/>
      <c r="F18" s="24"/>
      <c r="G18" s="7"/>
      <c r="H18" s="7"/>
      <c r="I18" s="7"/>
      <c r="J18" s="7"/>
      <c r="K18" s="7"/>
      <c r="L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20.25" customHeight="1">
      <c r="A19" s="26">
        <v>18010500</v>
      </c>
      <c r="B19" s="28" t="s">
        <v>16</v>
      </c>
      <c r="C19" s="35">
        <f t="shared" si="1"/>
        <v>696995</v>
      </c>
      <c r="D19" s="35">
        <v>696995</v>
      </c>
      <c r="E19" s="25"/>
      <c r="F19" s="25"/>
      <c r="G19" s="7"/>
      <c r="H19" s="7"/>
      <c r="I19" s="7"/>
      <c r="J19" s="7"/>
      <c r="K19" s="7"/>
      <c r="L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21" customHeight="1">
      <c r="A20" s="26">
        <v>18010600</v>
      </c>
      <c r="B20" s="28" t="s">
        <v>17</v>
      </c>
      <c r="C20" s="35">
        <f t="shared" si="1"/>
        <v>4251998</v>
      </c>
      <c r="D20" s="35">
        <f>3791998+460000</f>
        <v>4251998</v>
      </c>
      <c r="E20" s="25"/>
      <c r="F20" s="25"/>
      <c r="G20" s="7"/>
      <c r="H20" s="7"/>
      <c r="I20" s="7"/>
      <c r="J20" s="7"/>
      <c r="K20" s="7"/>
      <c r="L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21.75" customHeight="1">
      <c r="A21" s="26">
        <v>18010700</v>
      </c>
      <c r="B21" s="28" t="s">
        <v>18</v>
      </c>
      <c r="C21" s="35">
        <f t="shared" si="1"/>
        <v>87586</v>
      </c>
      <c r="D21" s="35">
        <v>87586</v>
      </c>
      <c r="E21" s="25"/>
      <c r="F21" s="25"/>
      <c r="G21" s="7"/>
      <c r="H21" s="7"/>
      <c r="I21" s="7"/>
      <c r="J21" s="7"/>
      <c r="K21" s="7"/>
      <c r="L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" customFormat="1" ht="21.75" customHeight="1">
      <c r="A22" s="26">
        <v>18010900</v>
      </c>
      <c r="B22" s="28" t="s">
        <v>19</v>
      </c>
      <c r="C22" s="35">
        <f t="shared" si="1"/>
        <v>502456</v>
      </c>
      <c r="D22" s="35">
        <v>502456</v>
      </c>
      <c r="E22" s="25"/>
      <c r="F22" s="25"/>
      <c r="G22" s="7"/>
      <c r="H22" s="7"/>
      <c r="I22" s="7"/>
      <c r="J22" s="7"/>
      <c r="K22" s="7"/>
      <c r="L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" customFormat="1" ht="22.5" customHeight="1">
      <c r="A23" s="26">
        <v>18011000</v>
      </c>
      <c r="B23" s="28" t="s">
        <v>34</v>
      </c>
      <c r="C23" s="24">
        <f>D23+E23</f>
        <v>321000</v>
      </c>
      <c r="D23" s="24">
        <f>1081000-760000</f>
        <v>321000</v>
      </c>
      <c r="E23" s="25"/>
      <c r="F23" s="25"/>
      <c r="G23" s="7"/>
      <c r="H23" s="7"/>
      <c r="I23" s="7"/>
      <c r="J23" s="7"/>
      <c r="K23" s="7"/>
      <c r="L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8" customFormat="1" ht="23.25" customHeight="1">
      <c r="A24" s="26">
        <v>18011100</v>
      </c>
      <c r="B24" s="28" t="s">
        <v>35</v>
      </c>
      <c r="C24" s="24">
        <f t="shared" si="1"/>
        <v>195000</v>
      </c>
      <c r="D24" s="24">
        <v>195000</v>
      </c>
      <c r="E24" s="25"/>
      <c r="F24" s="25"/>
      <c r="G24" s="7"/>
      <c r="H24" s="7"/>
      <c r="I24" s="7"/>
      <c r="J24" s="7"/>
      <c r="K24" s="7"/>
      <c r="L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s="11" customFormat="1" ht="24" customHeight="1">
      <c r="A25" s="21">
        <v>20000000</v>
      </c>
      <c r="B25" s="27" t="s">
        <v>4</v>
      </c>
      <c r="C25" s="23">
        <f>D25+E25</f>
        <v>1414021</v>
      </c>
      <c r="D25" s="23">
        <f>D26+D29+D32</f>
        <v>118000</v>
      </c>
      <c r="E25" s="23">
        <f>E26+E29+E32</f>
        <v>1296021</v>
      </c>
      <c r="F25" s="23">
        <f>F26+F32</f>
        <v>0</v>
      </c>
      <c r="G25" s="10"/>
      <c r="H25" s="10"/>
      <c r="I25" s="10"/>
      <c r="J25" s="10"/>
      <c r="K25" s="10"/>
      <c r="L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8" customFormat="1" ht="21" customHeight="1">
      <c r="A26" s="26">
        <v>21000000</v>
      </c>
      <c r="B26" s="28" t="s">
        <v>5</v>
      </c>
      <c r="C26" s="24">
        <f t="shared" si="1"/>
        <v>18000</v>
      </c>
      <c r="D26" s="24">
        <f>D27</f>
        <v>18000</v>
      </c>
      <c r="E26" s="24">
        <f>E27</f>
        <v>0</v>
      </c>
      <c r="F26" s="24"/>
      <c r="G26" s="7"/>
      <c r="H26" s="7"/>
      <c r="I26" s="7"/>
      <c r="J26" s="7"/>
      <c r="K26" s="7"/>
      <c r="L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8" customFormat="1" ht="18.75" customHeight="1">
      <c r="A27" s="26">
        <v>21080000</v>
      </c>
      <c r="B27" s="28" t="s">
        <v>20</v>
      </c>
      <c r="C27" s="24">
        <f t="shared" si="1"/>
        <v>18000</v>
      </c>
      <c r="D27" s="24">
        <f>D28</f>
        <v>18000</v>
      </c>
      <c r="E27" s="24">
        <f>E28</f>
        <v>0</v>
      </c>
      <c r="F27" s="24"/>
      <c r="G27" s="7"/>
      <c r="H27" s="7"/>
      <c r="I27" s="7"/>
      <c r="J27" s="7"/>
      <c r="K27" s="7"/>
      <c r="L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8" customFormat="1" ht="18.75" customHeight="1">
      <c r="A28" s="26">
        <v>21081100</v>
      </c>
      <c r="B28" s="28" t="s">
        <v>21</v>
      </c>
      <c r="C28" s="24">
        <f t="shared" si="1"/>
        <v>18000</v>
      </c>
      <c r="D28" s="24">
        <v>18000</v>
      </c>
      <c r="E28" s="25"/>
      <c r="F28" s="25"/>
      <c r="G28" s="7"/>
      <c r="H28" s="7"/>
      <c r="I28" s="7"/>
      <c r="J28" s="7"/>
      <c r="K28" s="7"/>
      <c r="L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8" customFormat="1" ht="46.5" customHeight="1">
      <c r="A29" s="26">
        <v>22000000</v>
      </c>
      <c r="B29" s="28" t="s">
        <v>46</v>
      </c>
      <c r="C29" s="24">
        <f t="shared" si="1"/>
        <v>100000</v>
      </c>
      <c r="D29" s="24">
        <f>D30</f>
        <v>100000</v>
      </c>
      <c r="E29" s="25"/>
      <c r="F29" s="25"/>
      <c r="G29" s="7"/>
      <c r="H29" s="7"/>
      <c r="I29" s="7"/>
      <c r="J29" s="7"/>
      <c r="K29" s="7"/>
      <c r="L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" customFormat="1" ht="23.25" customHeight="1">
      <c r="A30" s="26">
        <v>22010000</v>
      </c>
      <c r="B30" s="28" t="s">
        <v>45</v>
      </c>
      <c r="C30" s="24">
        <f t="shared" si="1"/>
        <v>100000</v>
      </c>
      <c r="D30" s="24">
        <f>D31</f>
        <v>100000</v>
      </c>
      <c r="E30" s="25"/>
      <c r="F30" s="25"/>
      <c r="G30" s="7"/>
      <c r="H30" s="7"/>
      <c r="I30" s="7"/>
      <c r="J30" s="7"/>
      <c r="K30" s="7"/>
      <c r="L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" customFormat="1" ht="21.75" customHeight="1">
      <c r="A31" s="26">
        <v>22012500</v>
      </c>
      <c r="B31" s="28" t="s">
        <v>44</v>
      </c>
      <c r="C31" s="24">
        <f t="shared" si="1"/>
        <v>100000</v>
      </c>
      <c r="D31" s="24">
        <v>100000</v>
      </c>
      <c r="E31" s="25"/>
      <c r="F31" s="25"/>
      <c r="G31" s="7"/>
      <c r="H31" s="7"/>
      <c r="I31" s="7"/>
      <c r="J31" s="7"/>
      <c r="K31" s="7"/>
      <c r="L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8" customFormat="1" ht="21.75" customHeight="1">
      <c r="A32" s="26">
        <v>25000000</v>
      </c>
      <c r="B32" s="28" t="s">
        <v>10</v>
      </c>
      <c r="C32" s="24">
        <f t="shared" si="1"/>
        <v>1296021</v>
      </c>
      <c r="D32" s="24">
        <f>D33</f>
        <v>0</v>
      </c>
      <c r="E32" s="24">
        <f>E33</f>
        <v>1296021</v>
      </c>
      <c r="F32" s="24"/>
      <c r="G32" s="7"/>
      <c r="H32" s="7"/>
      <c r="I32" s="7"/>
      <c r="J32" s="7"/>
      <c r="K32" s="7"/>
      <c r="L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8" customFormat="1" ht="41.25" customHeight="1">
      <c r="A33" s="26">
        <v>25010000</v>
      </c>
      <c r="B33" s="28" t="s">
        <v>22</v>
      </c>
      <c r="C33" s="24">
        <f t="shared" si="1"/>
        <v>1296021</v>
      </c>
      <c r="D33" s="24">
        <f>D34+D35</f>
        <v>0</v>
      </c>
      <c r="E33" s="24">
        <f>E34+E35</f>
        <v>1296021</v>
      </c>
      <c r="F33" s="24"/>
      <c r="G33" s="7"/>
      <c r="H33" s="7"/>
      <c r="I33" s="7"/>
      <c r="J33" s="7"/>
      <c r="K33" s="7"/>
      <c r="L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8" customFormat="1" ht="39.75" customHeight="1">
      <c r="A34" s="26">
        <v>25010100</v>
      </c>
      <c r="B34" s="28" t="s">
        <v>23</v>
      </c>
      <c r="C34" s="24">
        <f t="shared" si="1"/>
        <v>1222190</v>
      </c>
      <c r="D34" s="24">
        <v>0</v>
      </c>
      <c r="E34" s="24">
        <v>1222190</v>
      </c>
      <c r="F34" s="24"/>
      <c r="G34" s="7"/>
      <c r="H34" s="7"/>
      <c r="I34" s="7"/>
      <c r="J34" s="7"/>
      <c r="K34" s="7"/>
      <c r="L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8" customFormat="1" ht="20.25" customHeight="1">
      <c r="A35" s="26">
        <v>25010300</v>
      </c>
      <c r="B35" s="28" t="s">
        <v>24</v>
      </c>
      <c r="C35" s="24">
        <f t="shared" si="1"/>
        <v>73831</v>
      </c>
      <c r="D35" s="24">
        <v>0</v>
      </c>
      <c r="E35" s="24">
        <v>73831</v>
      </c>
      <c r="F35" s="24"/>
      <c r="G35" s="7"/>
      <c r="H35" s="7"/>
      <c r="I35" s="7"/>
      <c r="J35" s="7"/>
      <c r="K35" s="7"/>
      <c r="L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11" customFormat="1" ht="20.25" customHeight="1">
      <c r="A36" s="21">
        <v>40000000</v>
      </c>
      <c r="B36" s="27" t="s">
        <v>2</v>
      </c>
      <c r="C36" s="23">
        <f>D36+E36</f>
        <v>130011185</v>
      </c>
      <c r="D36" s="23">
        <f>D37</f>
        <v>130011185</v>
      </c>
      <c r="E36" s="23">
        <f>E37</f>
        <v>0</v>
      </c>
      <c r="F36" s="23">
        <f>F37</f>
        <v>0</v>
      </c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8" customFormat="1" ht="21" customHeight="1">
      <c r="A37" s="26">
        <v>41000000</v>
      </c>
      <c r="B37" s="28" t="s">
        <v>11</v>
      </c>
      <c r="C37" s="24">
        <f>D37+E37</f>
        <v>130011185</v>
      </c>
      <c r="D37" s="24">
        <f>D38+D40</f>
        <v>130011185</v>
      </c>
      <c r="E37" s="24">
        <f>E38+E40</f>
        <v>0</v>
      </c>
      <c r="F37" s="24"/>
      <c r="G37" s="7"/>
      <c r="H37" s="7"/>
      <c r="I37" s="7"/>
      <c r="J37" s="7"/>
      <c r="K37" s="7"/>
      <c r="L37" s="7"/>
      <c r="IK37" s="7"/>
      <c r="IL37" s="7"/>
      <c r="IM37" s="7"/>
      <c r="IN37" s="7"/>
      <c r="IO37" s="7"/>
      <c r="IP37" s="7"/>
      <c r="IQ37" s="7"/>
      <c r="IR37" s="7"/>
      <c r="IS37" s="7"/>
    </row>
    <row r="38" spans="1:253" s="18" customFormat="1" ht="21.75" customHeight="1">
      <c r="A38" s="21">
        <v>41020000</v>
      </c>
      <c r="B38" s="29" t="s">
        <v>12</v>
      </c>
      <c r="C38" s="23">
        <f>D38+E38</f>
        <v>13748723</v>
      </c>
      <c r="D38" s="23">
        <f>D39</f>
        <v>13748723</v>
      </c>
      <c r="E38" s="23">
        <f>E39</f>
        <v>0</v>
      </c>
      <c r="F38" s="23">
        <f>F39</f>
        <v>0</v>
      </c>
      <c r="G38" s="17"/>
      <c r="H38" s="17"/>
      <c r="I38" s="17"/>
      <c r="J38" s="17"/>
      <c r="K38" s="17"/>
      <c r="L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8" customFormat="1" ht="28.5" customHeight="1">
      <c r="A39" s="26">
        <v>41020900</v>
      </c>
      <c r="B39" s="28" t="s">
        <v>27</v>
      </c>
      <c r="C39" s="24">
        <f>D39+E39</f>
        <v>13748723</v>
      </c>
      <c r="D39" s="24">
        <f>13364685-3400000+1473600+2300438+10000</f>
        <v>13748723</v>
      </c>
      <c r="E39" s="24"/>
      <c r="F39" s="24"/>
      <c r="G39" s="7"/>
      <c r="H39" s="44"/>
      <c r="I39" s="7"/>
      <c r="J39" s="7"/>
      <c r="K39" s="7"/>
      <c r="L39" s="7"/>
      <c r="IK39" s="7"/>
      <c r="IL39" s="7"/>
      <c r="IM39" s="7"/>
      <c r="IN39" s="7"/>
      <c r="IO39" s="7"/>
      <c r="IP39" s="7"/>
      <c r="IQ39" s="7"/>
      <c r="IR39" s="7"/>
      <c r="IS39" s="7"/>
    </row>
    <row r="40" spans="1:253" s="11" customFormat="1" ht="20.25" customHeight="1">
      <c r="A40" s="21">
        <v>41030000</v>
      </c>
      <c r="B40" s="27" t="s">
        <v>13</v>
      </c>
      <c r="C40" s="23">
        <f>C41+C42+C44</f>
        <v>116262462</v>
      </c>
      <c r="D40" s="23">
        <f>D41+D42+D44</f>
        <v>116262462</v>
      </c>
      <c r="E40" s="23">
        <f>E41+E42+E44</f>
        <v>0</v>
      </c>
      <c r="F40" s="23">
        <f>SUM(F41:F44)</f>
        <v>0</v>
      </c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6" customFormat="1" ht="105.75" customHeight="1">
      <c r="A41" s="26">
        <v>41030600</v>
      </c>
      <c r="B41" s="30" t="s">
        <v>28</v>
      </c>
      <c r="C41" s="24">
        <f>D41+E41</f>
        <v>114588000</v>
      </c>
      <c r="D41" s="24">
        <f>118471000-3883000</f>
        <v>114588000</v>
      </c>
      <c r="E41" s="25"/>
      <c r="F41" s="25"/>
      <c r="G41" s="2"/>
      <c r="H41" s="2"/>
      <c r="I41" s="2"/>
      <c r="J41" s="2"/>
      <c r="K41" s="2"/>
      <c r="L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6" customFormat="1" ht="48.75" customHeight="1">
      <c r="A42" s="26">
        <v>41037000</v>
      </c>
      <c r="B42" s="30" t="s">
        <v>38</v>
      </c>
      <c r="C42" s="24">
        <f>D42+E42</f>
        <v>951386</v>
      </c>
      <c r="D42" s="24">
        <v>951386</v>
      </c>
      <c r="E42" s="25"/>
      <c r="F42" s="25"/>
      <c r="G42" s="2"/>
      <c r="H42" s="2"/>
      <c r="I42" s="2"/>
      <c r="J42" s="2"/>
      <c r="K42" s="2"/>
      <c r="L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6" customFormat="1" ht="85.5" customHeight="1">
      <c r="A43" s="26"/>
      <c r="B43" s="40" t="s">
        <v>39</v>
      </c>
      <c r="C43" s="24">
        <f>D43+E43</f>
        <v>6300</v>
      </c>
      <c r="D43" s="24">
        <v>6300</v>
      </c>
      <c r="E43" s="25"/>
      <c r="F43" s="25"/>
      <c r="G43" s="2"/>
      <c r="I43" s="2"/>
      <c r="J43" s="2"/>
      <c r="K43" s="2"/>
      <c r="L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6" customFormat="1" ht="126.75" customHeight="1">
      <c r="A44" s="26">
        <v>41035800</v>
      </c>
      <c r="B44" s="30" t="s">
        <v>29</v>
      </c>
      <c r="C44" s="24">
        <f>D44+E44</f>
        <v>723076</v>
      </c>
      <c r="D44" s="24">
        <v>723076</v>
      </c>
      <c r="E44" s="25"/>
      <c r="F44" s="25"/>
      <c r="G44" s="2"/>
      <c r="H44" s="2"/>
      <c r="I44" s="2"/>
      <c r="J44" s="2"/>
      <c r="K44" s="2"/>
      <c r="L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11" customFormat="1" ht="36.75" customHeight="1">
      <c r="A45" s="21"/>
      <c r="B45" s="16" t="s">
        <v>14</v>
      </c>
      <c r="C45" s="36">
        <f>D45+E45</f>
        <v>162305321</v>
      </c>
      <c r="D45" s="36">
        <f>D36+D25+D10</f>
        <v>161009300</v>
      </c>
      <c r="E45" s="36">
        <f>E36+E25+E10</f>
        <v>1296021</v>
      </c>
      <c r="F45" s="36">
        <f>F36+F25+F10</f>
        <v>0</v>
      </c>
      <c r="G45" s="10"/>
      <c r="H45" s="10"/>
      <c r="I45" s="10"/>
      <c r="J45" s="10"/>
      <c r="K45" s="10"/>
      <c r="L45" s="10"/>
      <c r="IK45" s="10"/>
      <c r="IL45" s="10"/>
      <c r="IM45" s="10"/>
      <c r="IN45" s="10"/>
      <c r="IO45" s="10"/>
      <c r="IP45" s="10"/>
      <c r="IQ45" s="10"/>
      <c r="IR45" s="10"/>
      <c r="IS45" s="10"/>
    </row>
    <row r="46" spans="1:253" s="3" customFormat="1" ht="94.5" customHeight="1">
      <c r="A46" s="1"/>
      <c r="B46" s="1"/>
      <c r="C46" s="22"/>
      <c r="D46" s="22"/>
      <c r="E46" s="47"/>
      <c r="F46" s="1"/>
      <c r="G46" s="1"/>
      <c r="H46" s="1"/>
      <c r="I46" s="1"/>
      <c r="J46" s="1"/>
      <c r="K46" s="1"/>
      <c r="L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16" s="49" customFormat="1" ht="25.5" customHeight="1">
      <c r="A47" s="54" t="s">
        <v>40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31"/>
    </row>
    <row r="48" spans="1:16" s="49" customFormat="1" ht="45.75" customHeight="1">
      <c r="A48" s="31"/>
      <c r="B48" s="31"/>
      <c r="C48" s="31"/>
      <c r="D48" s="48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</row>
    <row r="49" spans="1:16" s="49" customFormat="1" ht="27" customHeight="1">
      <c r="A49" s="53"/>
      <c r="B49" s="53"/>
      <c r="C49" s="3"/>
      <c r="D49" s="3"/>
      <c r="E49" s="3"/>
      <c r="F49" s="3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253" s="3" customFormat="1" ht="25.5" customHeight="1">
      <c r="A50" s="50"/>
      <c r="B50" s="50"/>
      <c r="F50" s="51"/>
      <c r="G50" s="1"/>
      <c r="H50" s="1"/>
      <c r="I50" s="1"/>
      <c r="J50" s="1"/>
      <c r="K50" s="1"/>
      <c r="L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s="3" customFormat="1" ht="27.75" customHeight="1">
      <c r="A51" s="45"/>
      <c r="B51" s="45"/>
      <c r="C51" s="37"/>
      <c r="D51" s="37"/>
      <c r="E51" s="39"/>
      <c r="F51" s="38"/>
      <c r="G51" s="1"/>
      <c r="H51" s="1"/>
      <c r="I51" s="1"/>
      <c r="J51" s="1"/>
      <c r="K51" s="1"/>
      <c r="L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s="3" customFormat="1" ht="30" customHeight="1">
      <c r="A52" s="45"/>
      <c r="B52" s="45"/>
      <c r="C52" s="37"/>
      <c r="D52" s="37"/>
      <c r="E52" s="39"/>
      <c r="F52" s="38"/>
      <c r="G52" s="1"/>
      <c r="H52" s="1"/>
      <c r="I52" s="1"/>
      <c r="J52" s="1"/>
      <c r="K52" s="1"/>
      <c r="L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s="42" customFormat="1" ht="51" customHeight="1">
      <c r="A53" s="46"/>
      <c r="B53" s="46"/>
      <c r="C53" s="43"/>
      <c r="D53" s="43"/>
      <c r="E53" s="43"/>
      <c r="F53" s="43"/>
      <c r="G53" s="41"/>
      <c r="H53" s="41"/>
      <c r="I53" s="41"/>
      <c r="J53" s="41"/>
      <c r="K53" s="41"/>
      <c r="L53" s="41"/>
      <c r="IK53" s="41"/>
      <c r="IL53" s="41"/>
      <c r="IM53" s="41"/>
      <c r="IN53" s="41"/>
      <c r="IO53" s="41"/>
      <c r="IP53" s="41"/>
      <c r="IQ53" s="41"/>
      <c r="IR53" s="41"/>
      <c r="IS53" s="41"/>
    </row>
    <row r="54" spans="1:6" ht="22.5">
      <c r="A54" s="14"/>
      <c r="B54" s="14"/>
      <c r="C54" s="14"/>
      <c r="D54" s="19"/>
      <c r="E54" s="14"/>
      <c r="F54" s="15"/>
    </row>
    <row r="55" spans="1:5" ht="22.5">
      <c r="A55" s="13"/>
      <c r="B55" s="13"/>
      <c r="C55" s="13"/>
      <c r="D55" s="13"/>
      <c r="E55" s="13"/>
    </row>
  </sheetData>
  <sheetProtection/>
  <mergeCells count="11">
    <mergeCell ref="B8:B9"/>
    <mergeCell ref="C8:C9"/>
    <mergeCell ref="A49:B49"/>
    <mergeCell ref="A47:O47"/>
    <mergeCell ref="C1:F1"/>
    <mergeCell ref="C2:F2"/>
    <mergeCell ref="C3:F3"/>
    <mergeCell ref="D8:D9"/>
    <mergeCell ref="E8:F8"/>
    <mergeCell ref="A8:A9"/>
    <mergeCell ref="A5:F5"/>
  </mergeCells>
  <printOptions/>
  <pageMargins left="1.1811023622047245" right="0.3937007874015748" top="0.7874015748031497" bottom="0.7874015748031497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Kostayntin Veselov</cp:lastModifiedBy>
  <cp:lastPrinted>2016-09-26T10:18:23Z</cp:lastPrinted>
  <dcterms:created xsi:type="dcterms:W3CDTF">2014-01-17T10:52:16Z</dcterms:created>
  <dcterms:modified xsi:type="dcterms:W3CDTF">2016-09-30T06:35:01Z</dcterms:modified>
  <cp:category/>
  <cp:version/>
  <cp:contentType/>
  <cp:contentStatus/>
</cp:coreProperties>
</file>