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510" activeTab="0"/>
  </bookViews>
  <sheets>
    <sheet name="виконком" sheetId="1" r:id="rId1"/>
  </sheets>
  <definedNames>
    <definedName name="_xlnm.Print_Area" localSheetId="0">'виконком'!$A$1:$N$108</definedName>
  </definedNames>
  <calcPr fullCalcOnLoad="1"/>
</workbook>
</file>

<file path=xl/sharedStrings.xml><?xml version="1.0" encoding="utf-8"?>
<sst xmlns="http://schemas.openxmlformats.org/spreadsheetml/2006/main" count="140" uniqueCount="99">
  <si>
    <t xml:space="preserve">ЗВІТ </t>
  </si>
  <si>
    <t>ДОХОДИ</t>
  </si>
  <si>
    <t>Податкові надходження, в тому числі:</t>
  </si>
  <si>
    <t>Разом по загальному фонду доходів бюджету</t>
  </si>
  <si>
    <t>Загальний фонд</t>
  </si>
  <si>
    <t>Спеціальний фонд</t>
  </si>
  <si>
    <t xml:space="preserve">Разом по спеціальному фонду </t>
  </si>
  <si>
    <t xml:space="preserve">Всього доходів </t>
  </si>
  <si>
    <t>ВИДАТКИ</t>
  </si>
  <si>
    <t>Державне управління - всього, в тому числі:</t>
  </si>
  <si>
    <t>в тому числі</t>
  </si>
  <si>
    <t>загальний фонд</t>
  </si>
  <si>
    <t>спеціальний фонд</t>
  </si>
  <si>
    <t>Допомога на дітей одиноким матерям</t>
  </si>
  <si>
    <t>Державна соціальна допомога малозабезпеченим сім'ям</t>
  </si>
  <si>
    <t>Інші видатки на соціальний захист населення</t>
  </si>
  <si>
    <t>Соціальні програми і заходи державних органів у справах молоді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</si>
  <si>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</si>
  <si>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</si>
  <si>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</si>
  <si>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 xml:space="preserve">Органи місцевого самоврядування                              </t>
  </si>
  <si>
    <t>Соціальний захист та соціальне забезпечення - всього, в тому числі:</t>
  </si>
  <si>
    <t>Культура і мистецтво - всього, в тому числі:</t>
  </si>
  <si>
    <t>Фізична культура і спорт -  всього, в тому числі:</t>
  </si>
  <si>
    <t>Неподаткові надходження, в тому числі:</t>
  </si>
  <si>
    <t>Адміністративні штрафи та інші санкції</t>
  </si>
  <si>
    <t>Тимчасова державна допомога дітям</t>
  </si>
  <si>
    <t>тис.грн.</t>
  </si>
  <si>
    <t>Офіційні трансферти:</t>
  </si>
  <si>
    <t>Всього доходів загального фонду (власних  та закріплених)</t>
  </si>
  <si>
    <t>Від органів державного управління</t>
  </si>
  <si>
    <t>Субвенції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</si>
  <si>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</si>
  <si>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</si>
  <si>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Плата за оренду майна бюджетних установ</t>
  </si>
  <si>
    <t xml:space="preserve">Освіта, в тому числі: </t>
  </si>
  <si>
    <t>Допомога у зв'язку з вагітністю і пологами</t>
  </si>
  <si>
    <t>Допомога на догляд за дитиною віком до 3 років</t>
  </si>
  <si>
    <t>Найменування статей</t>
  </si>
  <si>
    <t>Дотації</t>
  </si>
  <si>
    <t>Інші програми соціального захисту дітей</t>
  </si>
  <si>
    <t>Соціальні програми і заходи державних органів з питань забезпечення рівних прав та можливостей жінок і чоловіків</t>
  </si>
  <si>
    <t>Дитячі будинки ( в т.ч. сімейного типу, прийомні сім'ї)</t>
  </si>
  <si>
    <t>Соціальні програми і заходи державних органів у справах сім'ї</t>
  </si>
  <si>
    <t>Допомога при усиновленні дитини</t>
  </si>
  <si>
    <t xml:space="preserve">  </t>
  </si>
  <si>
    <t>Допомога при народженні дитини</t>
  </si>
  <si>
    <t xml:space="preserve">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 , районних у містах  Києві і Севастополі та районних умістах рад для здійснення заходів виконання спільного із світовим банком проекту "Вдосконалення системи соціальної допомоги " </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</si>
  <si>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</si>
  <si>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на дітей, над якими встановлено опіку чи піклування</t>
  </si>
  <si>
    <t xml:space="preserve">Загальноосвітні школи (в т.школа-дитячий садок,інтернат при школі), спеціалізовані школи, ліцеї, гімназії, колегіуми                                         </t>
  </si>
  <si>
    <t xml:space="preserve">Додаток </t>
  </si>
  <si>
    <t>план на 2011 рік</t>
  </si>
  <si>
    <t>уточнений план на  2011 рік</t>
  </si>
  <si>
    <t>Утримання закладів, що надають соціальні послуги дітям, які опинились в складних життєвих обставинах</t>
  </si>
  <si>
    <t>Територіальні центри соціального (надання соціальних послуг)</t>
  </si>
  <si>
    <t xml:space="preserve">Виплати грошової компенсації фізичним особам, які надають соціальні послуги громадянам похолого віку, інвалідам, дітям-інвалідам, хворим, які не здатні до самообслуговування і потребують сторонньої допомоги </t>
  </si>
  <si>
    <t xml:space="preserve">Філармонії, музиичні колективи іансамблі та іншімистецькі заходи </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</si>
  <si>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</si>
  <si>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</si>
  <si>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</si>
  <si>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</si>
  <si>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</si>
  <si>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</si>
  <si>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</si>
  <si>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</si>
  <si>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</si>
  <si>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</si>
  <si>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</si>
  <si>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</si>
  <si>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</si>
  <si>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</si>
  <si>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Доходи від власності та підприємницької діяльності</t>
  </si>
  <si>
    <t>Інші надходження</t>
  </si>
  <si>
    <t>Надходження від продажу основного капіталу</t>
  </si>
  <si>
    <t>Доходи від операцій з капіталом</t>
  </si>
  <si>
    <t>Кошти від реалізації скарбів, майна,одержаного державою або територіальною громадою в порядку спадкування чи дарування,безхазяйного майна, знахідок,а також валютних цінностей і грошових коштів, власники яких невідомі</t>
  </si>
  <si>
    <t>Кошти від реалізації безхазяйного майна, знахідок, спадкового майна, майна,одержаного територіальною громадою в порядку спадкування чи дарування,а також валютні цінності і грошові кошти, власники яких невідомі</t>
  </si>
  <si>
    <t>Субвенція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</si>
  <si>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</si>
  <si>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</si>
  <si>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Плата за послуги, що надаються бюджетними установами згідно з їх основною діяльністю</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</si>
  <si>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</si>
  <si>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</si>
  <si>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</si>
  <si>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</si>
  <si>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Власні надходження бюджетних установ</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</si>
  <si>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</si>
  <si>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Збір за місця для паркування транспортних засобів</t>
  </si>
  <si>
    <t>Збір за місця для паркування транспортних засобів, сплачений юридичними особами</t>
  </si>
  <si>
    <t xml:space="preserve"> про виконання районного бюджету за 9 місяців  2011 року             </t>
  </si>
  <si>
    <t>уточнений план на          9 місяців 2011 року</t>
  </si>
  <si>
    <t>виконано        за                 9 місяців  2011 року</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</si>
  <si>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</si>
  <si>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</si>
  <si>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 xml:space="preserve">Згідно: завідуючий загальним відділом                                                                                  А. Іванов </t>
  </si>
  <si>
    <t>до рішення виконкому районної у місті ради</t>
  </si>
  <si>
    <t xml:space="preserve">Керуюча справами виконкому районної у місті ради                                                                                                      О. Дуванова </t>
  </si>
  <si>
    <t>від 16.11.2011  №  512</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</si>
</sst>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25">
    <font>
      <sz val="10"/>
      <name val="Arial Cyr"/>
      <family val="0"/>
    </font>
    <font>
      <b/>
      <sz val="10"/>
      <name val="Arial Cyr"/>
      <family val="0"/>
    </font>
    <font>
      <sz val="8"/>
      <name val="Arial Cyr"/>
      <family val="0"/>
    </font>
    <font>
      <sz val="16"/>
      <name val="Bookman Old Style"/>
      <family val="1"/>
    </font>
    <font>
      <sz val="10"/>
      <color indexed="10"/>
      <name val="Arial Cyr"/>
      <family val="2"/>
    </font>
    <font>
      <sz val="13"/>
      <name val="Arial Cyr"/>
      <family val="0"/>
    </font>
    <font>
      <b/>
      <sz val="13"/>
      <name val="Arial Cyr"/>
      <family val="0"/>
    </font>
    <font>
      <b/>
      <i/>
      <sz val="13"/>
      <name val="Arial Cyr"/>
      <family val="0"/>
    </font>
    <font>
      <sz val="13"/>
      <color indexed="8"/>
      <name val="Arial Cyr"/>
      <family val="0"/>
    </font>
    <font>
      <sz val="13"/>
      <color indexed="62"/>
      <name val="Arial Cyr"/>
      <family val="0"/>
    </font>
    <font>
      <b/>
      <sz val="13"/>
      <color indexed="62"/>
      <name val="Arial Cyr"/>
      <family val="0"/>
    </font>
    <font>
      <b/>
      <sz val="13"/>
      <color indexed="8"/>
      <name val="Arial Cyr"/>
      <family val="0"/>
    </font>
    <font>
      <b/>
      <i/>
      <sz val="13"/>
      <color indexed="8"/>
      <name val="Arial Cyr"/>
      <family val="0"/>
    </font>
    <font>
      <b/>
      <sz val="20"/>
      <name val="Bookman Old Style"/>
      <family val="1"/>
    </font>
    <font>
      <sz val="20"/>
      <name val="Bookman Old Style"/>
      <family val="1"/>
    </font>
    <font>
      <sz val="20"/>
      <name val="Times New Roman"/>
      <family val="1"/>
    </font>
    <font>
      <sz val="13"/>
      <color indexed="10"/>
      <name val="Arial Cyr"/>
      <family val="0"/>
    </font>
    <font>
      <i/>
      <sz val="13"/>
      <name val="Arial Cyr"/>
      <family val="0"/>
    </font>
    <font>
      <sz val="13"/>
      <name val="Bookman Old Style"/>
      <family val="1"/>
    </font>
    <font>
      <sz val="13"/>
      <name val="Times New Roman"/>
      <family val="1"/>
    </font>
    <font>
      <sz val="16"/>
      <name val="Arial Cyr"/>
      <family val="0"/>
    </font>
    <font>
      <sz val="20"/>
      <color indexed="9"/>
      <name val="Bookman Old Style"/>
      <family val="1"/>
    </font>
    <font>
      <b/>
      <i/>
      <sz val="13"/>
      <color indexed="9"/>
      <name val="Arial Cyr"/>
      <family val="2"/>
    </font>
    <font>
      <sz val="13"/>
      <color indexed="9"/>
      <name val="Arial Cyr"/>
      <family val="2"/>
    </font>
    <font>
      <sz val="16"/>
      <color indexed="9"/>
      <name val="Bookman Old Style"/>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73">
    <border>
      <left/>
      <right/>
      <top/>
      <bottom/>
      <diagonal/>
    </border>
    <border>
      <left style="thin"/>
      <right style="thin"/>
      <top style="thin"/>
      <bottom style="thin"/>
    </border>
    <border>
      <left style="medium"/>
      <right style="medium"/>
      <top style="medium"/>
      <bottom style="medium"/>
    </border>
    <border>
      <left style="medium"/>
      <right style="medium"/>
      <top>
        <color indexed="63"/>
      </top>
      <bottom style="thin"/>
    </border>
    <border>
      <left style="medium"/>
      <right style="medium"/>
      <top>
        <color indexed="63"/>
      </top>
      <bottom>
        <color indexed="63"/>
      </botto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medium"/>
      <top style="medium"/>
      <bottom style="thin"/>
    </border>
    <border>
      <left style="medium"/>
      <right>
        <color indexed="63"/>
      </right>
      <top style="medium"/>
      <bottom>
        <color indexed="63"/>
      </bottom>
    </border>
    <border>
      <left>
        <color indexed="63"/>
      </left>
      <right>
        <color indexed="63"/>
      </right>
      <top style="thin"/>
      <bottom style="thin"/>
    </border>
    <border>
      <left>
        <color indexed="63"/>
      </left>
      <right style="medium"/>
      <top>
        <color indexed="63"/>
      </top>
      <bottom style="medium"/>
    </border>
    <border>
      <left style="thin"/>
      <right style="thin"/>
      <top>
        <color indexed="63"/>
      </top>
      <bottom style="thin"/>
    </border>
    <border>
      <left style="medium"/>
      <right>
        <color indexed="63"/>
      </right>
      <top style="medium"/>
      <bottom style="medium"/>
    </border>
    <border>
      <left style="medium"/>
      <right>
        <color indexed="63"/>
      </right>
      <top>
        <color indexed="63"/>
      </top>
      <bottom>
        <color indexed="63"/>
      </bottom>
    </border>
    <border>
      <left style="medium"/>
      <right style="medium"/>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style="medium"/>
    </border>
    <border>
      <left>
        <color indexed="63"/>
      </left>
      <right>
        <color indexed="63"/>
      </right>
      <top style="medium"/>
      <bottom style="thin"/>
    </border>
    <border>
      <left>
        <color indexed="63"/>
      </left>
      <right style="thin"/>
      <top style="thin"/>
      <bottom style="thin"/>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medium"/>
    </border>
    <border>
      <left>
        <color indexed="63"/>
      </left>
      <right style="thin"/>
      <top style="thin"/>
      <bottom>
        <color indexed="63"/>
      </bottom>
    </border>
    <border>
      <left style="thin"/>
      <right style="medium"/>
      <top>
        <color indexed="63"/>
      </top>
      <bottom>
        <color indexed="63"/>
      </bottom>
    </border>
    <border>
      <left style="thin"/>
      <right style="medium"/>
      <top style="thin"/>
      <bottom>
        <color indexed="63"/>
      </bottom>
    </border>
    <border>
      <left style="medium"/>
      <right style="medium"/>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thin"/>
      <bottom style="medium"/>
    </border>
    <border>
      <left style="medium"/>
      <right>
        <color indexed="63"/>
      </right>
      <top style="thin"/>
      <bottom>
        <color indexed="63"/>
      </bottom>
    </border>
    <border>
      <left style="medium"/>
      <right>
        <color indexed="63"/>
      </right>
      <top style="medium"/>
      <bottom style="thin"/>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style="medium"/>
      <top style="medium"/>
      <bottom>
        <color indexed="63"/>
      </bottom>
    </border>
    <border>
      <left style="thin"/>
      <right style="medium"/>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2">
    <xf numFmtId="0" fontId="0" fillId="0" borderId="0" xfId="0" applyAlignment="1">
      <alignment/>
    </xf>
    <xf numFmtId="0" fontId="0" fillId="0" borderId="0" xfId="0" applyBorder="1" applyAlignment="1">
      <alignment/>
    </xf>
    <xf numFmtId="0" fontId="2" fillId="0" borderId="0" xfId="0" applyFont="1" applyAlignment="1">
      <alignment/>
    </xf>
    <xf numFmtId="0" fontId="4" fillId="0" borderId="0" xfId="0" applyFont="1" applyAlignment="1">
      <alignment/>
    </xf>
    <xf numFmtId="0" fontId="0" fillId="0" borderId="0" xfId="0" applyFont="1" applyAlignment="1">
      <alignment/>
    </xf>
    <xf numFmtId="0" fontId="0" fillId="0" borderId="1" xfId="0" applyBorder="1" applyAlignment="1">
      <alignment/>
    </xf>
    <xf numFmtId="0" fontId="0" fillId="0" borderId="0" xfId="0" applyFill="1" applyBorder="1" applyAlignment="1">
      <alignment/>
    </xf>
    <xf numFmtId="0" fontId="0" fillId="0" borderId="0" xfId="0" applyFont="1" applyFill="1" applyAlignment="1">
      <alignment/>
    </xf>
    <xf numFmtId="172" fontId="6" fillId="2" borderId="2" xfId="0" applyNumberFormat="1" applyFont="1" applyFill="1" applyBorder="1" applyAlignment="1">
      <alignment/>
    </xf>
    <xf numFmtId="172" fontId="5" fillId="2" borderId="3" xfId="0" applyNumberFormat="1" applyFont="1" applyFill="1" applyBorder="1" applyAlignment="1">
      <alignment/>
    </xf>
    <xf numFmtId="172" fontId="5" fillId="2" borderId="4" xfId="0" applyNumberFormat="1" applyFont="1" applyFill="1" applyBorder="1" applyAlignment="1">
      <alignment/>
    </xf>
    <xf numFmtId="172" fontId="5" fillId="2" borderId="5" xfId="0" applyNumberFormat="1" applyFont="1" applyFill="1" applyBorder="1" applyAlignment="1">
      <alignment/>
    </xf>
    <xf numFmtId="172" fontId="5" fillId="2" borderId="6" xfId="0" applyNumberFormat="1" applyFont="1" applyFill="1" applyBorder="1" applyAlignment="1">
      <alignment/>
    </xf>
    <xf numFmtId="172" fontId="5" fillId="2" borderId="7" xfId="0" applyNumberFormat="1" applyFont="1" applyFill="1" applyBorder="1" applyAlignment="1">
      <alignment/>
    </xf>
    <xf numFmtId="172" fontId="5" fillId="2" borderId="8" xfId="0" applyNumberFormat="1" applyFont="1" applyFill="1" applyBorder="1" applyAlignment="1">
      <alignment/>
    </xf>
    <xf numFmtId="172" fontId="5" fillId="0" borderId="0" xfId="0" applyNumberFormat="1" applyFont="1" applyBorder="1" applyAlignment="1">
      <alignment/>
    </xf>
    <xf numFmtId="172" fontId="5" fillId="0" borderId="5" xfId="0" applyNumberFormat="1" applyFont="1" applyBorder="1" applyAlignment="1">
      <alignment/>
    </xf>
    <xf numFmtId="172" fontId="5" fillId="0" borderId="9" xfId="0" applyNumberFormat="1" applyFont="1" applyBorder="1" applyAlignment="1">
      <alignment/>
    </xf>
    <xf numFmtId="172" fontId="6" fillId="2" borderId="7" xfId="0" applyNumberFormat="1" applyFont="1" applyFill="1" applyBorder="1" applyAlignment="1">
      <alignment/>
    </xf>
    <xf numFmtId="172" fontId="9" fillId="2" borderId="5" xfId="0" applyNumberFormat="1" applyFont="1" applyFill="1" applyBorder="1" applyAlignment="1">
      <alignment/>
    </xf>
    <xf numFmtId="172" fontId="10" fillId="2" borderId="2" xfId="0" applyNumberFormat="1" applyFont="1" applyFill="1" applyBorder="1" applyAlignment="1">
      <alignment/>
    </xf>
    <xf numFmtId="172" fontId="9" fillId="2" borderId="4" xfId="0" applyNumberFormat="1" applyFont="1" applyFill="1" applyBorder="1" applyAlignment="1">
      <alignment/>
    </xf>
    <xf numFmtId="172" fontId="9" fillId="2" borderId="2" xfId="0" applyNumberFormat="1" applyFont="1" applyFill="1" applyBorder="1" applyAlignment="1">
      <alignment/>
    </xf>
    <xf numFmtId="172" fontId="10" fillId="2" borderId="4" xfId="0" applyNumberFormat="1" applyFont="1" applyFill="1" applyBorder="1" applyAlignment="1">
      <alignment/>
    </xf>
    <xf numFmtId="172" fontId="9" fillId="2" borderId="8" xfId="0" applyNumberFormat="1" applyFont="1" applyFill="1" applyBorder="1" applyAlignment="1">
      <alignment/>
    </xf>
    <xf numFmtId="172" fontId="9" fillId="2" borderId="6" xfId="0" applyNumberFormat="1" applyFont="1" applyFill="1" applyBorder="1" applyAlignment="1">
      <alignment/>
    </xf>
    <xf numFmtId="172" fontId="9" fillId="2" borderId="7" xfId="0" applyNumberFormat="1" applyFont="1" applyFill="1" applyBorder="1" applyAlignment="1">
      <alignment/>
    </xf>
    <xf numFmtId="172" fontId="8" fillId="0" borderId="10" xfId="0" applyNumberFormat="1" applyFont="1" applyBorder="1" applyAlignment="1">
      <alignment/>
    </xf>
    <xf numFmtId="172" fontId="12" fillId="2" borderId="2" xfId="0" applyNumberFormat="1" applyFont="1" applyFill="1" applyBorder="1" applyAlignment="1">
      <alignment/>
    </xf>
    <xf numFmtId="0" fontId="1" fillId="0" borderId="0" xfId="0" applyFont="1" applyBorder="1" applyAlignment="1">
      <alignment wrapText="1"/>
    </xf>
    <xf numFmtId="0" fontId="1" fillId="0" borderId="0" xfId="0" applyFont="1" applyBorder="1" applyAlignment="1">
      <alignment vertical="center"/>
    </xf>
    <xf numFmtId="0" fontId="1" fillId="0" borderId="0" xfId="0" applyFont="1" applyFill="1" applyBorder="1" applyAlignment="1">
      <alignment vertical="center" wrapText="1"/>
    </xf>
    <xf numFmtId="172" fontId="5" fillId="2" borderId="0" xfId="0" applyNumberFormat="1" applyFont="1" applyFill="1" applyBorder="1" applyAlignment="1">
      <alignment/>
    </xf>
    <xf numFmtId="172" fontId="6" fillId="0" borderId="0" xfId="0" applyNumberFormat="1" applyFont="1" applyBorder="1" applyAlignment="1">
      <alignment/>
    </xf>
    <xf numFmtId="172" fontId="6" fillId="2" borderId="0" xfId="0" applyNumberFormat="1" applyFont="1" applyFill="1" applyBorder="1" applyAlignment="1">
      <alignment/>
    </xf>
    <xf numFmtId="172" fontId="11" fillId="0" borderId="0" xfId="0" applyNumberFormat="1" applyFont="1" applyBorder="1" applyAlignment="1">
      <alignment/>
    </xf>
    <xf numFmtId="172" fontId="5" fillId="0" borderId="0" xfId="0" applyNumberFormat="1" applyFont="1" applyFill="1" applyBorder="1" applyAlignment="1">
      <alignment/>
    </xf>
    <xf numFmtId="172" fontId="8" fillId="0" borderId="0" xfId="0" applyNumberFormat="1" applyFont="1" applyBorder="1" applyAlignment="1">
      <alignment/>
    </xf>
    <xf numFmtId="172" fontId="7" fillId="2" borderId="0" xfId="0" applyNumberFormat="1" applyFont="1" applyFill="1" applyBorder="1" applyAlignment="1">
      <alignment/>
    </xf>
    <xf numFmtId="172" fontId="12" fillId="2" borderId="0" xfId="0" applyNumberFormat="1" applyFont="1" applyFill="1" applyBorder="1" applyAlignment="1">
      <alignment/>
    </xf>
    <xf numFmtId="172" fontId="9" fillId="2" borderId="11" xfId="0" applyNumberFormat="1" applyFont="1" applyFill="1" applyBorder="1" applyAlignment="1">
      <alignment/>
    </xf>
    <xf numFmtId="172" fontId="5" fillId="2" borderId="12" xfId="0" applyNumberFormat="1" applyFont="1" applyFill="1" applyBorder="1" applyAlignment="1">
      <alignment/>
    </xf>
    <xf numFmtId="172" fontId="10" fillId="2" borderId="13" xfId="0" applyNumberFormat="1" applyFont="1" applyFill="1" applyBorder="1" applyAlignment="1">
      <alignment/>
    </xf>
    <xf numFmtId="172" fontId="9" fillId="2" borderId="14" xfId="0" applyNumberFormat="1" applyFont="1" applyFill="1" applyBorder="1" applyAlignment="1">
      <alignment/>
    </xf>
    <xf numFmtId="172" fontId="6" fillId="2" borderId="5" xfId="0" applyNumberFormat="1" applyFont="1" applyFill="1" applyBorder="1" applyAlignment="1">
      <alignment/>
    </xf>
    <xf numFmtId="172" fontId="9" fillId="2" borderId="15" xfId="0" applyNumberFormat="1" applyFont="1" applyFill="1" applyBorder="1" applyAlignment="1">
      <alignment/>
    </xf>
    <xf numFmtId="172" fontId="6" fillId="2" borderId="8" xfId="0" applyNumberFormat="1" applyFont="1" applyFill="1" applyBorder="1" applyAlignment="1">
      <alignment/>
    </xf>
    <xf numFmtId="172" fontId="6" fillId="2" borderId="6" xfId="0" applyNumberFormat="1" applyFont="1" applyFill="1" applyBorder="1" applyAlignment="1">
      <alignment/>
    </xf>
    <xf numFmtId="172" fontId="6" fillId="2" borderId="15" xfId="0" applyNumberFormat="1" applyFont="1" applyFill="1" applyBorder="1" applyAlignment="1">
      <alignment/>
    </xf>
    <xf numFmtId="172" fontId="6" fillId="2" borderId="3" xfId="0" applyNumberFormat="1" applyFont="1" applyFill="1" applyBorder="1" applyAlignment="1">
      <alignment/>
    </xf>
    <xf numFmtId="172" fontId="11" fillId="0" borderId="2" xfId="0" applyNumberFormat="1" applyFont="1" applyBorder="1" applyAlignment="1">
      <alignment/>
    </xf>
    <xf numFmtId="172" fontId="8" fillId="0" borderId="4" xfId="0" applyNumberFormat="1" applyFont="1" applyBorder="1" applyAlignment="1">
      <alignment/>
    </xf>
    <xf numFmtId="172" fontId="11" fillId="0" borderId="16" xfId="0" applyNumberFormat="1" applyFont="1" applyBorder="1" applyAlignment="1">
      <alignment/>
    </xf>
    <xf numFmtId="172" fontId="8" fillId="0" borderId="12" xfId="0" applyNumberFormat="1" applyFont="1" applyBorder="1" applyAlignment="1">
      <alignment/>
    </xf>
    <xf numFmtId="172" fontId="8" fillId="0" borderId="17" xfId="0" applyNumberFormat="1" applyFont="1" applyBorder="1" applyAlignment="1">
      <alignment/>
    </xf>
    <xf numFmtId="172" fontId="8" fillId="0" borderId="7" xfId="0" applyNumberFormat="1" applyFont="1" applyBorder="1" applyAlignment="1">
      <alignment/>
    </xf>
    <xf numFmtId="172" fontId="11" fillId="0" borderId="7" xfId="0" applyNumberFormat="1" applyFont="1" applyBorder="1" applyAlignment="1">
      <alignment/>
    </xf>
    <xf numFmtId="172" fontId="8" fillId="0" borderId="10" xfId="0" applyNumberFormat="1" applyFont="1" applyFill="1" applyBorder="1" applyAlignment="1">
      <alignment/>
    </xf>
    <xf numFmtId="172" fontId="8" fillId="0" borderId="8" xfId="0" applyNumberFormat="1" applyFont="1" applyBorder="1" applyAlignment="1">
      <alignment/>
    </xf>
    <xf numFmtId="172" fontId="8" fillId="0" borderId="6" xfId="0" applyNumberFormat="1" applyFont="1" applyBorder="1" applyAlignment="1">
      <alignment/>
    </xf>
    <xf numFmtId="172" fontId="8" fillId="0" borderId="18" xfId="0" applyNumberFormat="1" applyFont="1" applyBorder="1" applyAlignment="1">
      <alignment/>
    </xf>
    <xf numFmtId="172" fontId="8" fillId="0" borderId="3" xfId="0" applyNumberFormat="1" applyFont="1" applyBorder="1" applyAlignment="1">
      <alignment/>
    </xf>
    <xf numFmtId="172" fontId="11" fillId="0" borderId="19" xfId="0" applyNumberFormat="1" applyFont="1" applyBorder="1" applyAlignment="1">
      <alignment/>
    </xf>
    <xf numFmtId="172" fontId="8" fillId="0" borderId="20" xfId="0" applyNumberFormat="1" applyFont="1" applyBorder="1" applyAlignment="1">
      <alignment/>
    </xf>
    <xf numFmtId="172" fontId="8" fillId="0" borderId="21" xfId="0" applyNumberFormat="1" applyFont="1" applyBorder="1" applyAlignment="1">
      <alignment/>
    </xf>
    <xf numFmtId="172" fontId="8" fillId="0" borderId="1" xfId="0" applyNumberFormat="1" applyFont="1" applyBorder="1" applyAlignment="1">
      <alignment/>
    </xf>
    <xf numFmtId="172" fontId="8" fillId="0" borderId="11" xfId="0" applyNumberFormat="1" applyFont="1" applyBorder="1" applyAlignment="1">
      <alignment/>
    </xf>
    <xf numFmtId="172" fontId="11" fillId="2" borderId="2" xfId="0" applyNumberFormat="1" applyFont="1" applyFill="1" applyBorder="1" applyAlignment="1">
      <alignment/>
    </xf>
    <xf numFmtId="172" fontId="11" fillId="0" borderId="13" xfId="0" applyNumberFormat="1" applyFont="1" applyBorder="1" applyAlignment="1">
      <alignment/>
    </xf>
    <xf numFmtId="172" fontId="8" fillId="2" borderId="4" xfId="0" applyNumberFormat="1" applyFont="1" applyFill="1" applyBorder="1" applyAlignment="1">
      <alignment/>
    </xf>
    <xf numFmtId="172" fontId="8" fillId="0" borderId="14" xfId="0" applyNumberFormat="1" applyFont="1" applyBorder="1" applyAlignment="1">
      <alignment/>
    </xf>
    <xf numFmtId="172" fontId="8" fillId="0" borderId="13" xfId="0" applyNumberFormat="1" applyFont="1" applyBorder="1" applyAlignment="1">
      <alignment/>
    </xf>
    <xf numFmtId="172" fontId="8" fillId="0" borderId="16" xfId="0" applyNumberFormat="1" applyFont="1" applyBorder="1" applyAlignment="1">
      <alignment/>
    </xf>
    <xf numFmtId="172" fontId="8" fillId="0" borderId="2" xfId="0" applyNumberFormat="1" applyFont="1" applyBorder="1" applyAlignment="1">
      <alignment/>
    </xf>
    <xf numFmtId="172" fontId="8" fillId="2" borderId="2" xfId="0" applyNumberFormat="1" applyFont="1" applyFill="1" applyBorder="1" applyAlignment="1">
      <alignment/>
    </xf>
    <xf numFmtId="172" fontId="8" fillId="0" borderId="22" xfId="0" applyNumberFormat="1" applyFont="1" applyBorder="1" applyAlignment="1">
      <alignment/>
    </xf>
    <xf numFmtId="172" fontId="8" fillId="2" borderId="5" xfId="0" applyNumberFormat="1" applyFont="1" applyFill="1" applyBorder="1" applyAlignment="1">
      <alignment/>
    </xf>
    <xf numFmtId="172" fontId="8" fillId="2" borderId="8" xfId="0" applyNumberFormat="1" applyFont="1" applyFill="1" applyBorder="1" applyAlignment="1">
      <alignment/>
    </xf>
    <xf numFmtId="172" fontId="8" fillId="0" borderId="23" xfId="0" applyNumberFormat="1" applyFont="1" applyBorder="1" applyAlignment="1">
      <alignment/>
    </xf>
    <xf numFmtId="172" fontId="8" fillId="2" borderId="6" xfId="0" applyNumberFormat="1" applyFont="1" applyFill="1" applyBorder="1" applyAlignment="1">
      <alignment/>
    </xf>
    <xf numFmtId="172" fontId="8" fillId="0" borderId="24" xfId="0" applyNumberFormat="1" applyFont="1" applyBorder="1" applyAlignment="1">
      <alignment/>
    </xf>
    <xf numFmtId="172" fontId="8" fillId="0" borderId="25" xfId="0" applyNumberFormat="1" applyFont="1" applyBorder="1" applyAlignment="1">
      <alignment/>
    </xf>
    <xf numFmtId="172" fontId="8" fillId="0" borderId="15" xfId="0" applyNumberFormat="1" applyFont="1" applyBorder="1" applyAlignment="1">
      <alignment/>
    </xf>
    <xf numFmtId="172" fontId="8" fillId="0" borderId="26" xfId="0" applyNumberFormat="1" applyFont="1" applyBorder="1" applyAlignment="1">
      <alignment/>
    </xf>
    <xf numFmtId="172" fontId="8" fillId="2" borderId="15" xfId="0" applyNumberFormat="1" applyFont="1" applyFill="1" applyBorder="1" applyAlignment="1">
      <alignment/>
    </xf>
    <xf numFmtId="172" fontId="8" fillId="0" borderId="27" xfId="0" applyNumberFormat="1" applyFont="1" applyBorder="1" applyAlignment="1">
      <alignment/>
    </xf>
    <xf numFmtId="172" fontId="11" fillId="0" borderId="28" xfId="0" applyNumberFormat="1" applyFont="1" applyBorder="1" applyAlignment="1">
      <alignment/>
    </xf>
    <xf numFmtId="172" fontId="11" fillId="2" borderId="19" xfId="0" applyNumberFormat="1" applyFont="1" applyFill="1" applyBorder="1" applyAlignment="1">
      <alignment/>
    </xf>
    <xf numFmtId="172" fontId="8" fillId="0" borderId="29" xfId="0" applyNumberFormat="1" applyFont="1" applyBorder="1" applyAlignment="1">
      <alignment/>
    </xf>
    <xf numFmtId="172" fontId="8" fillId="2" borderId="30" xfId="0" applyNumberFormat="1" applyFont="1" applyFill="1" applyBorder="1" applyAlignment="1">
      <alignment/>
    </xf>
    <xf numFmtId="172" fontId="8" fillId="0" borderId="31" xfId="0" applyNumberFormat="1" applyFont="1" applyBorder="1" applyAlignment="1">
      <alignment/>
    </xf>
    <xf numFmtId="172" fontId="8" fillId="2" borderId="18" xfId="0" applyNumberFormat="1" applyFont="1" applyFill="1" applyBorder="1" applyAlignment="1">
      <alignment/>
    </xf>
    <xf numFmtId="172" fontId="8" fillId="2" borderId="10" xfId="0" applyNumberFormat="1" applyFont="1" applyFill="1" applyBorder="1" applyAlignment="1">
      <alignment/>
    </xf>
    <xf numFmtId="172" fontId="8" fillId="2" borderId="17" xfId="0" applyNumberFormat="1" applyFont="1" applyFill="1" applyBorder="1" applyAlignment="1">
      <alignment/>
    </xf>
    <xf numFmtId="172" fontId="12" fillId="2" borderId="7" xfId="0" applyNumberFormat="1" applyFont="1" applyFill="1" applyBorder="1" applyAlignment="1">
      <alignment/>
    </xf>
    <xf numFmtId="0" fontId="0" fillId="0" borderId="21" xfId="0" applyBorder="1" applyAlignment="1">
      <alignment/>
    </xf>
    <xf numFmtId="172" fontId="8" fillId="0" borderId="32" xfId="0" applyNumberFormat="1" applyFont="1" applyBorder="1" applyAlignment="1">
      <alignment/>
    </xf>
    <xf numFmtId="172" fontId="11" fillId="0" borderId="22" xfId="0" applyNumberFormat="1" applyFont="1" applyBorder="1" applyAlignment="1">
      <alignment/>
    </xf>
    <xf numFmtId="0" fontId="0" fillId="0" borderId="31" xfId="0" applyBorder="1" applyAlignment="1">
      <alignment/>
    </xf>
    <xf numFmtId="0" fontId="0" fillId="0" borderId="12" xfId="0" applyBorder="1" applyAlignment="1">
      <alignment/>
    </xf>
    <xf numFmtId="0" fontId="0" fillId="0" borderId="16" xfId="0" applyBorder="1" applyAlignment="1">
      <alignment/>
    </xf>
    <xf numFmtId="0" fontId="0" fillId="0" borderId="33" xfId="0" applyBorder="1" applyAlignment="1">
      <alignment/>
    </xf>
    <xf numFmtId="0" fontId="1" fillId="0" borderId="28" xfId="0" applyFont="1" applyBorder="1" applyAlignment="1">
      <alignment/>
    </xf>
    <xf numFmtId="0" fontId="5" fillId="0" borderId="0" xfId="0" applyFont="1" applyAlignment="1">
      <alignment/>
    </xf>
    <xf numFmtId="0" fontId="18" fillId="0" borderId="0" xfId="0" applyFont="1" applyAlignment="1">
      <alignment horizontal="left"/>
    </xf>
    <xf numFmtId="0" fontId="6" fillId="0" borderId="0" xfId="0" applyFont="1" applyAlignment="1">
      <alignment horizontal="center"/>
    </xf>
    <xf numFmtId="0" fontId="5" fillId="2" borderId="5" xfId="0" applyFont="1" applyFill="1" applyBorder="1" applyAlignment="1">
      <alignment/>
    </xf>
    <xf numFmtId="0" fontId="5" fillId="2" borderId="4" xfId="0" applyFont="1" applyFill="1" applyBorder="1" applyAlignment="1">
      <alignment/>
    </xf>
    <xf numFmtId="172" fontId="6" fillId="0" borderId="16" xfId="0" applyNumberFormat="1" applyFont="1" applyBorder="1" applyAlignment="1">
      <alignment/>
    </xf>
    <xf numFmtId="172" fontId="6" fillId="0" borderId="2" xfId="0" applyNumberFormat="1" applyFont="1" applyBorder="1" applyAlignment="1">
      <alignment/>
    </xf>
    <xf numFmtId="172" fontId="5" fillId="2" borderId="15" xfId="0" applyNumberFormat="1" applyFont="1" applyFill="1" applyBorder="1" applyAlignment="1">
      <alignment/>
    </xf>
    <xf numFmtId="172" fontId="5" fillId="0" borderId="4" xfId="0" applyNumberFormat="1" applyFont="1" applyBorder="1" applyAlignment="1">
      <alignment/>
    </xf>
    <xf numFmtId="172" fontId="5" fillId="0" borderId="26" xfId="0" applyNumberFormat="1" applyFont="1" applyBorder="1" applyAlignment="1">
      <alignment/>
    </xf>
    <xf numFmtId="172" fontId="5" fillId="0" borderId="15" xfId="0" applyNumberFormat="1" applyFont="1" applyBorder="1" applyAlignment="1">
      <alignment/>
    </xf>
    <xf numFmtId="172" fontId="6" fillId="0" borderId="10" xfId="0" applyNumberFormat="1" applyFont="1" applyBorder="1" applyAlignment="1">
      <alignment/>
    </xf>
    <xf numFmtId="172" fontId="5" fillId="2" borderId="33" xfId="0" applyNumberFormat="1" applyFont="1" applyFill="1" applyBorder="1" applyAlignment="1">
      <alignment/>
    </xf>
    <xf numFmtId="172" fontId="5" fillId="2" borderId="2" xfId="0" applyNumberFormat="1" applyFont="1" applyFill="1" applyBorder="1" applyAlignment="1">
      <alignment/>
    </xf>
    <xf numFmtId="172" fontId="6" fillId="2" borderId="4" xfId="0" applyNumberFormat="1" applyFont="1" applyFill="1" applyBorder="1" applyAlignment="1">
      <alignment/>
    </xf>
    <xf numFmtId="172" fontId="6" fillId="0" borderId="0" xfId="0" applyNumberFormat="1" applyFont="1" applyAlignment="1">
      <alignment/>
    </xf>
    <xf numFmtId="172" fontId="6" fillId="0" borderId="4" xfId="0" applyNumberFormat="1" applyFont="1" applyBorder="1" applyAlignment="1">
      <alignment/>
    </xf>
    <xf numFmtId="172" fontId="5" fillId="0" borderId="18" xfId="0" applyNumberFormat="1" applyFont="1" applyBorder="1" applyAlignment="1">
      <alignment/>
    </xf>
    <xf numFmtId="172" fontId="5" fillId="0" borderId="3" xfId="0" applyNumberFormat="1" applyFont="1" applyBorder="1" applyAlignment="1">
      <alignment/>
    </xf>
    <xf numFmtId="172" fontId="6" fillId="0" borderId="2" xfId="0" applyNumberFormat="1" applyFont="1" applyFill="1" applyBorder="1" applyAlignment="1">
      <alignment/>
    </xf>
    <xf numFmtId="172" fontId="5" fillId="0" borderId="10" xfId="0" applyNumberFormat="1" applyFont="1" applyBorder="1" applyAlignment="1">
      <alignment/>
    </xf>
    <xf numFmtId="172" fontId="7" fillId="2" borderId="2" xfId="0" applyNumberFormat="1" applyFont="1" applyFill="1" applyBorder="1" applyAlignment="1">
      <alignment/>
    </xf>
    <xf numFmtId="172" fontId="7" fillId="0" borderId="16" xfId="0" applyNumberFormat="1" applyFont="1" applyBorder="1" applyAlignment="1">
      <alignment/>
    </xf>
    <xf numFmtId="172" fontId="7" fillId="0" borderId="2" xfId="0" applyNumberFormat="1" applyFont="1" applyBorder="1" applyAlignment="1">
      <alignment/>
    </xf>
    <xf numFmtId="172" fontId="6" fillId="0" borderId="30" xfId="0" applyNumberFormat="1" applyFont="1" applyBorder="1" applyAlignment="1">
      <alignment/>
    </xf>
    <xf numFmtId="172" fontId="5" fillId="2" borderId="15" xfId="0" applyNumberFormat="1" applyFont="1" applyFill="1" applyBorder="1" applyAlignment="1">
      <alignment horizontal="right"/>
    </xf>
    <xf numFmtId="172" fontId="5" fillId="0" borderId="15" xfId="0" applyNumberFormat="1" applyFont="1" applyBorder="1" applyAlignment="1">
      <alignment horizontal="right"/>
    </xf>
    <xf numFmtId="172" fontId="5" fillId="2" borderId="6" xfId="0" applyNumberFormat="1" applyFont="1" applyFill="1" applyBorder="1" applyAlignment="1">
      <alignment horizontal="right"/>
    </xf>
    <xf numFmtId="172" fontId="5" fillId="2" borderId="6" xfId="0" applyNumberFormat="1" applyFont="1" applyFill="1" applyBorder="1" applyAlignment="1">
      <alignment/>
    </xf>
    <xf numFmtId="172" fontId="5" fillId="0" borderId="24" xfId="0" applyNumberFormat="1" applyFont="1" applyBorder="1" applyAlignment="1">
      <alignment horizontal="right"/>
    </xf>
    <xf numFmtId="172" fontId="5" fillId="2" borderId="3" xfId="0" applyNumberFormat="1" applyFont="1" applyFill="1" applyBorder="1" applyAlignment="1">
      <alignment/>
    </xf>
    <xf numFmtId="172" fontId="5" fillId="2" borderId="2" xfId="0" applyNumberFormat="1" applyFont="1" applyFill="1" applyBorder="1" applyAlignment="1">
      <alignment horizontal="right"/>
    </xf>
    <xf numFmtId="172" fontId="7" fillId="2" borderId="19" xfId="0" applyNumberFormat="1" applyFont="1" applyFill="1" applyBorder="1" applyAlignment="1">
      <alignment/>
    </xf>
    <xf numFmtId="172" fontId="7" fillId="2" borderId="13" xfId="0" applyNumberFormat="1" applyFont="1" applyFill="1" applyBorder="1" applyAlignment="1">
      <alignment/>
    </xf>
    <xf numFmtId="172" fontId="18" fillId="0" borderId="0" xfId="0" applyNumberFormat="1" applyFont="1" applyAlignment="1">
      <alignment horizontal="left"/>
    </xf>
    <xf numFmtId="0" fontId="6" fillId="0" borderId="0" xfId="0" applyFont="1" applyAlignment="1">
      <alignment/>
    </xf>
    <xf numFmtId="172" fontId="5" fillId="0" borderId="0" xfId="0" applyNumberFormat="1" applyFont="1" applyAlignment="1">
      <alignment horizontal="left"/>
    </xf>
    <xf numFmtId="0" fontId="19" fillId="0" borderId="0" xfId="0" applyFont="1" applyAlignment="1">
      <alignment/>
    </xf>
    <xf numFmtId="172" fontId="5" fillId="0" borderId="0" xfId="0" applyNumberFormat="1" applyFont="1" applyAlignment="1">
      <alignment/>
    </xf>
    <xf numFmtId="0" fontId="5" fillId="0" borderId="0" xfId="0" applyFont="1" applyAlignment="1">
      <alignment vertical="top"/>
    </xf>
    <xf numFmtId="0" fontId="6" fillId="0" borderId="34" xfId="0" applyFont="1" applyBorder="1" applyAlignment="1">
      <alignment vertical="top"/>
    </xf>
    <xf numFmtId="0" fontId="5" fillId="0" borderId="28" xfId="0" applyFont="1" applyBorder="1" applyAlignment="1">
      <alignment vertical="top"/>
    </xf>
    <xf numFmtId="0" fontId="5" fillId="0" borderId="35" xfId="0" applyFont="1" applyBorder="1" applyAlignment="1">
      <alignment vertical="top"/>
    </xf>
    <xf numFmtId="0" fontId="6" fillId="0" borderId="13" xfId="0" applyFont="1" applyBorder="1" applyAlignment="1">
      <alignment horizontal="left" vertical="top"/>
    </xf>
    <xf numFmtId="0" fontId="5" fillId="0" borderId="16" xfId="0" applyFont="1" applyBorder="1" applyAlignment="1">
      <alignment horizontal="left" vertical="top"/>
    </xf>
    <xf numFmtId="0" fontId="5" fillId="0" borderId="19" xfId="0" applyFont="1" applyBorder="1" applyAlignment="1">
      <alignment horizontal="left" vertical="top"/>
    </xf>
    <xf numFmtId="0" fontId="5" fillId="0" borderId="22" xfId="0" applyFont="1" applyBorder="1" applyAlignment="1">
      <alignment horizontal="left" vertical="top"/>
    </xf>
    <xf numFmtId="0" fontId="5" fillId="0" borderId="17" xfId="0" applyFont="1" applyBorder="1" applyAlignment="1">
      <alignment horizontal="left" vertical="top"/>
    </xf>
    <xf numFmtId="0" fontId="5" fillId="0" borderId="7" xfId="0" applyFont="1" applyBorder="1" applyAlignment="1">
      <alignment horizontal="left" vertical="top"/>
    </xf>
    <xf numFmtId="0" fontId="5" fillId="0" borderId="36" xfId="0" applyFont="1" applyBorder="1" applyAlignment="1">
      <alignment horizontal="left" vertical="top"/>
    </xf>
    <xf numFmtId="0" fontId="5" fillId="0" borderId="1" xfId="0" applyFont="1" applyBorder="1" applyAlignment="1">
      <alignment horizontal="left" vertical="top"/>
    </xf>
    <xf numFmtId="0" fontId="5" fillId="0" borderId="37" xfId="0" applyFont="1" applyBorder="1" applyAlignment="1">
      <alignment horizontal="left" vertical="top"/>
    </xf>
    <xf numFmtId="0" fontId="18" fillId="0" borderId="0" xfId="0" applyFont="1" applyAlignment="1">
      <alignment vertical="top"/>
    </xf>
    <xf numFmtId="0" fontId="18" fillId="0" borderId="0" xfId="0" applyFont="1" applyAlignment="1">
      <alignment horizontal="left" vertical="top"/>
    </xf>
    <xf numFmtId="0" fontId="0" fillId="0" borderId="38" xfId="0" applyBorder="1" applyAlignment="1">
      <alignment/>
    </xf>
    <xf numFmtId="0" fontId="0" fillId="0" borderId="29" xfId="0" applyBorder="1" applyAlignment="1">
      <alignment/>
    </xf>
    <xf numFmtId="0" fontId="1" fillId="0" borderId="29" xfId="0" applyFont="1" applyBorder="1" applyAlignment="1">
      <alignment/>
    </xf>
    <xf numFmtId="0" fontId="1" fillId="0" borderId="16" xfId="0" applyFont="1" applyBorder="1" applyAlignment="1">
      <alignment/>
    </xf>
    <xf numFmtId="172" fontId="5" fillId="0" borderId="25" xfId="0" applyNumberFormat="1" applyFont="1" applyBorder="1" applyAlignment="1">
      <alignment/>
    </xf>
    <xf numFmtId="172" fontId="5" fillId="0" borderId="30" xfId="0" applyNumberFormat="1" applyFont="1" applyBorder="1" applyAlignment="1">
      <alignment/>
    </xf>
    <xf numFmtId="172" fontId="6" fillId="2" borderId="19" xfId="0" applyNumberFormat="1" applyFont="1" applyFill="1" applyBorder="1" applyAlignment="1">
      <alignment/>
    </xf>
    <xf numFmtId="172" fontId="6" fillId="0" borderId="19" xfId="0" applyNumberFormat="1" applyFont="1" applyBorder="1" applyAlignment="1">
      <alignment/>
    </xf>
    <xf numFmtId="172" fontId="5" fillId="0" borderId="26" xfId="0" applyNumberFormat="1" applyFont="1" applyBorder="1" applyAlignment="1">
      <alignment horizontal="right"/>
    </xf>
    <xf numFmtId="172" fontId="7" fillId="0" borderId="19" xfId="0" applyNumberFormat="1" applyFont="1" applyBorder="1" applyAlignment="1">
      <alignment/>
    </xf>
    <xf numFmtId="0" fontId="6" fillId="0" borderId="0" xfId="0" applyFont="1" applyFill="1" applyBorder="1" applyAlignment="1">
      <alignment horizontal="left" vertical="top" wrapText="1"/>
    </xf>
    <xf numFmtId="172" fontId="6" fillId="0" borderId="0" xfId="0" applyNumberFormat="1" applyFont="1" applyFill="1" applyBorder="1" applyAlignment="1">
      <alignment/>
    </xf>
    <xf numFmtId="0" fontId="1" fillId="0" borderId="0" xfId="0" applyFont="1" applyFill="1" applyBorder="1" applyAlignment="1">
      <alignment/>
    </xf>
    <xf numFmtId="49" fontId="20" fillId="0" borderId="0" xfId="0" applyNumberFormat="1" applyFont="1" applyFill="1" applyBorder="1" applyAlignment="1">
      <alignment horizontal="right" vertical="top"/>
    </xf>
    <xf numFmtId="0" fontId="1" fillId="0" borderId="39" xfId="0" applyFont="1" applyBorder="1" applyAlignment="1">
      <alignment wrapText="1"/>
    </xf>
    <xf numFmtId="0" fontId="0" fillId="0" borderId="39" xfId="0" applyBorder="1" applyAlignment="1">
      <alignment/>
    </xf>
    <xf numFmtId="0" fontId="1" fillId="0" borderId="17" xfId="0" applyFont="1" applyBorder="1" applyAlignment="1">
      <alignment wrapText="1"/>
    </xf>
    <xf numFmtId="0" fontId="0" fillId="0" borderId="17" xfId="0" applyBorder="1" applyAlignment="1">
      <alignment/>
    </xf>
    <xf numFmtId="0" fontId="6" fillId="0" borderId="16" xfId="0" applyFont="1" applyBorder="1" applyAlignment="1">
      <alignment horizontal="center" vertical="center"/>
    </xf>
    <xf numFmtId="172" fontId="6" fillId="0" borderId="34" xfId="0" applyNumberFormat="1" applyFont="1" applyBorder="1" applyAlignment="1">
      <alignment/>
    </xf>
    <xf numFmtId="172" fontId="6" fillId="0" borderId="40" xfId="0" applyNumberFormat="1" applyFont="1" applyBorder="1" applyAlignment="1">
      <alignment/>
    </xf>
    <xf numFmtId="172" fontId="5" fillId="0" borderId="41" xfId="0" applyNumberFormat="1" applyFont="1" applyFill="1" applyBorder="1" applyAlignment="1">
      <alignment/>
    </xf>
    <xf numFmtId="172" fontId="5" fillId="0" borderId="42" xfId="0" applyNumberFormat="1" applyFont="1" applyFill="1" applyBorder="1" applyAlignment="1">
      <alignment/>
    </xf>
    <xf numFmtId="172" fontId="5" fillId="0" borderId="36" xfId="0" applyNumberFormat="1" applyFont="1" applyFill="1" applyBorder="1" applyAlignment="1">
      <alignment/>
    </xf>
    <xf numFmtId="172" fontId="5" fillId="0" borderId="43" xfId="0" applyNumberFormat="1" applyFont="1" applyFill="1" applyBorder="1" applyAlignment="1">
      <alignment/>
    </xf>
    <xf numFmtId="172" fontId="17" fillId="0" borderId="44" xfId="0" applyNumberFormat="1" applyFont="1" applyBorder="1" applyAlignment="1">
      <alignment/>
    </xf>
    <xf numFmtId="172" fontId="6" fillId="0" borderId="45" xfId="0" applyNumberFormat="1" applyFont="1" applyBorder="1" applyAlignment="1">
      <alignment/>
    </xf>
    <xf numFmtId="172" fontId="6" fillId="0" borderId="46" xfId="0" applyNumberFormat="1" applyFont="1" applyBorder="1" applyAlignment="1">
      <alignment/>
    </xf>
    <xf numFmtId="172" fontId="6" fillId="0" borderId="36" xfId="0" applyNumberFormat="1" applyFont="1" applyBorder="1" applyAlignment="1">
      <alignment/>
    </xf>
    <xf numFmtId="172" fontId="5" fillId="0" borderId="36" xfId="0" applyNumberFormat="1" applyFont="1" applyBorder="1" applyAlignment="1">
      <alignment/>
    </xf>
    <xf numFmtId="172" fontId="5" fillId="0" borderId="41" xfId="0" applyNumberFormat="1" applyFont="1" applyBorder="1" applyAlignment="1">
      <alignment/>
    </xf>
    <xf numFmtId="172" fontId="5" fillId="0" borderId="44" xfId="0" applyNumberFormat="1" applyFont="1" applyBorder="1" applyAlignment="1">
      <alignment/>
    </xf>
    <xf numFmtId="172" fontId="6" fillId="0" borderId="35" xfId="0" applyNumberFormat="1" applyFont="1" applyBorder="1" applyAlignment="1">
      <alignment/>
    </xf>
    <xf numFmtId="172" fontId="5" fillId="0" borderId="32" xfId="0" applyNumberFormat="1" applyFont="1" applyFill="1" applyBorder="1" applyAlignment="1">
      <alignment/>
    </xf>
    <xf numFmtId="172" fontId="5" fillId="0" borderId="37" xfId="0" applyNumberFormat="1" applyFont="1" applyFill="1" applyBorder="1" applyAlignment="1">
      <alignment/>
    </xf>
    <xf numFmtId="172" fontId="6" fillId="0" borderId="37" xfId="0" applyNumberFormat="1" applyFont="1" applyBorder="1" applyAlignment="1">
      <alignment/>
    </xf>
    <xf numFmtId="172" fontId="5" fillId="0" borderId="37" xfId="0" applyNumberFormat="1" applyFont="1" applyBorder="1" applyAlignment="1">
      <alignment/>
    </xf>
    <xf numFmtId="172" fontId="5" fillId="0" borderId="32" xfId="0" applyNumberFormat="1" applyFont="1" applyBorder="1" applyAlignment="1">
      <alignment/>
    </xf>
    <xf numFmtId="172" fontId="5" fillId="0" borderId="47" xfId="0" applyNumberFormat="1" applyFont="1" applyBorder="1" applyAlignment="1">
      <alignment/>
    </xf>
    <xf numFmtId="172" fontId="5" fillId="0" borderId="18" xfId="0" applyNumberFormat="1" applyFont="1" applyFill="1" applyBorder="1" applyAlignment="1">
      <alignment/>
    </xf>
    <xf numFmtId="0" fontId="1" fillId="0" borderId="38" xfId="0" applyFont="1" applyBorder="1" applyAlignment="1">
      <alignment/>
    </xf>
    <xf numFmtId="0" fontId="1" fillId="0" borderId="48" xfId="0" applyFont="1" applyBorder="1" applyAlignment="1">
      <alignment/>
    </xf>
    <xf numFmtId="0" fontId="0" fillId="0" borderId="49" xfId="0" applyBorder="1" applyAlignment="1">
      <alignment/>
    </xf>
    <xf numFmtId="172" fontId="6" fillId="0" borderId="43" xfId="0" applyNumberFormat="1" applyFont="1" applyBorder="1" applyAlignment="1">
      <alignment/>
    </xf>
    <xf numFmtId="172" fontId="5" fillId="0" borderId="43" xfId="0" applyNumberFormat="1" applyFont="1" applyBorder="1" applyAlignment="1">
      <alignment/>
    </xf>
    <xf numFmtId="172" fontId="6" fillId="0" borderId="50" xfId="0" applyNumberFormat="1" applyFont="1" applyBorder="1" applyAlignment="1">
      <alignment/>
    </xf>
    <xf numFmtId="172" fontId="5" fillId="0" borderId="42" xfId="0" applyNumberFormat="1" applyFont="1" applyBorder="1" applyAlignment="1">
      <alignment/>
    </xf>
    <xf numFmtId="172" fontId="5" fillId="0" borderId="51" xfId="0" applyNumberFormat="1" applyFont="1" applyBorder="1" applyAlignment="1">
      <alignment/>
    </xf>
    <xf numFmtId="172" fontId="5" fillId="0" borderId="45" xfId="0" applyNumberFormat="1" applyFont="1" applyBorder="1" applyAlignment="1">
      <alignment/>
    </xf>
    <xf numFmtId="172" fontId="5" fillId="0" borderId="50" xfId="0" applyNumberFormat="1" applyFont="1" applyBorder="1" applyAlignment="1">
      <alignment/>
    </xf>
    <xf numFmtId="172" fontId="7" fillId="0" borderId="34" xfId="0" applyNumberFormat="1" applyFont="1" applyBorder="1" applyAlignment="1">
      <alignment/>
    </xf>
    <xf numFmtId="172" fontId="7" fillId="0" borderId="35" xfId="0" applyNumberFormat="1" applyFont="1" applyBorder="1" applyAlignment="1">
      <alignment/>
    </xf>
    <xf numFmtId="172" fontId="5" fillId="3" borderId="51" xfId="0" applyNumberFormat="1" applyFont="1" applyFill="1" applyBorder="1" applyAlignment="1">
      <alignment/>
    </xf>
    <xf numFmtId="172" fontId="7" fillId="3" borderId="35" xfId="0" applyNumberFormat="1" applyFont="1" applyFill="1" applyBorder="1" applyAlignment="1">
      <alignment/>
    </xf>
    <xf numFmtId="172" fontId="7" fillId="2" borderId="34" xfId="0" applyNumberFormat="1" applyFont="1" applyFill="1" applyBorder="1" applyAlignment="1">
      <alignment/>
    </xf>
    <xf numFmtId="172" fontId="7" fillId="2" borderId="35" xfId="0" applyNumberFormat="1" applyFont="1" applyFill="1" applyBorder="1" applyAlignment="1">
      <alignment/>
    </xf>
    <xf numFmtId="172" fontId="5" fillId="0" borderId="34" xfId="0" applyNumberFormat="1" applyFont="1" applyBorder="1" applyAlignment="1">
      <alignment/>
    </xf>
    <xf numFmtId="172" fontId="5" fillId="0" borderId="35" xfId="0" applyNumberFormat="1" applyFont="1" applyBorder="1" applyAlignment="1">
      <alignment/>
    </xf>
    <xf numFmtId="172" fontId="5" fillId="0" borderId="2" xfId="0" applyNumberFormat="1" applyFont="1" applyBorder="1" applyAlignment="1">
      <alignment/>
    </xf>
    <xf numFmtId="172" fontId="16" fillId="2" borderId="2" xfId="0" applyNumberFormat="1" applyFont="1" applyFill="1" applyBorder="1" applyAlignment="1">
      <alignment/>
    </xf>
    <xf numFmtId="172" fontId="5" fillId="0" borderId="19" xfId="0" applyNumberFormat="1" applyFont="1" applyBorder="1" applyAlignment="1">
      <alignment/>
    </xf>
    <xf numFmtId="172" fontId="5" fillId="0" borderId="27" xfId="0" applyNumberFormat="1" applyFont="1" applyBorder="1" applyAlignment="1">
      <alignment/>
    </xf>
    <xf numFmtId="172" fontId="5" fillId="3" borderId="51" xfId="0" applyNumberFormat="1" applyFont="1" applyFill="1" applyBorder="1" applyAlignment="1">
      <alignment/>
    </xf>
    <xf numFmtId="172" fontId="5" fillId="0" borderId="36" xfId="0" applyNumberFormat="1" applyFont="1" applyBorder="1" applyAlignment="1">
      <alignment horizontal="right"/>
    </xf>
    <xf numFmtId="172" fontId="7" fillId="0" borderId="35" xfId="0" applyNumberFormat="1" applyFont="1" applyBorder="1" applyAlignment="1">
      <alignment horizontal="right"/>
    </xf>
    <xf numFmtId="172" fontId="5" fillId="3" borderId="30" xfId="0" applyNumberFormat="1" applyFont="1" applyFill="1" applyBorder="1" applyAlignment="1">
      <alignment/>
    </xf>
    <xf numFmtId="172" fontId="5" fillId="3" borderId="25" xfId="0" applyNumberFormat="1" applyFont="1" applyFill="1" applyBorder="1" applyAlignment="1">
      <alignment/>
    </xf>
    <xf numFmtId="172" fontId="5" fillId="3" borderId="24" xfId="0" applyNumberFormat="1" applyFont="1" applyFill="1" applyBorder="1" applyAlignment="1">
      <alignment/>
    </xf>
    <xf numFmtId="172" fontId="5" fillId="3" borderId="49" xfId="0" applyNumberFormat="1" applyFont="1" applyFill="1" applyBorder="1" applyAlignment="1">
      <alignment/>
    </xf>
    <xf numFmtId="172" fontId="7" fillId="0" borderId="19" xfId="0" applyNumberFormat="1" applyFont="1" applyBorder="1" applyAlignment="1">
      <alignment horizontal="right"/>
    </xf>
    <xf numFmtId="172" fontId="5" fillId="2" borderId="52" xfId="0" applyNumberFormat="1" applyFont="1" applyFill="1" applyBorder="1" applyAlignment="1">
      <alignment/>
    </xf>
    <xf numFmtId="172" fontId="5" fillId="0" borderId="53" xfId="0" applyNumberFormat="1" applyFont="1" applyBorder="1" applyAlignment="1">
      <alignment/>
    </xf>
    <xf numFmtId="172" fontId="5" fillId="0" borderId="54" xfId="0" applyNumberFormat="1" applyFont="1" applyBorder="1" applyAlignment="1">
      <alignment/>
    </xf>
    <xf numFmtId="172" fontId="5" fillId="0" borderId="55" xfId="0" applyNumberFormat="1" applyFont="1" applyBorder="1" applyAlignment="1">
      <alignment/>
    </xf>
    <xf numFmtId="172" fontId="5" fillId="0" borderId="56" xfId="0" applyNumberFormat="1" applyFont="1" applyBorder="1" applyAlignment="1">
      <alignment/>
    </xf>
    <xf numFmtId="172" fontId="5" fillId="0" borderId="52" xfId="0" applyNumberFormat="1" applyFont="1" applyBorder="1" applyAlignment="1">
      <alignment/>
    </xf>
    <xf numFmtId="0" fontId="0" fillId="0" borderId="0" xfId="0" applyFont="1" applyAlignment="1">
      <alignment/>
    </xf>
    <xf numFmtId="172" fontId="5" fillId="3" borderId="43" xfId="0" applyNumberFormat="1" applyFont="1" applyFill="1" applyBorder="1" applyAlignment="1">
      <alignment/>
    </xf>
    <xf numFmtId="172" fontId="5" fillId="0" borderId="6" xfId="0" applyNumberFormat="1" applyFont="1" applyBorder="1" applyAlignment="1">
      <alignment horizontal="right"/>
    </xf>
    <xf numFmtId="172" fontId="5" fillId="0" borderId="6" xfId="0" applyNumberFormat="1" applyFont="1" applyFill="1" applyBorder="1" applyAlignment="1">
      <alignment horizontal="right"/>
    </xf>
    <xf numFmtId="172" fontId="5" fillId="0" borderId="7" xfId="0" applyNumberFormat="1" applyFont="1" applyBorder="1" applyAlignment="1">
      <alignment/>
    </xf>
    <xf numFmtId="172" fontId="6" fillId="0" borderId="7" xfId="0" applyNumberFormat="1" applyFont="1" applyBorder="1" applyAlignment="1">
      <alignment/>
    </xf>
    <xf numFmtId="172" fontId="5" fillId="0" borderId="17" xfId="0" applyNumberFormat="1" applyFont="1" applyBorder="1" applyAlignment="1">
      <alignment/>
    </xf>
    <xf numFmtId="172" fontId="5" fillId="0" borderId="20" xfId="0" applyNumberFormat="1" applyFont="1" applyBorder="1" applyAlignment="1">
      <alignment/>
    </xf>
    <xf numFmtId="172" fontId="7" fillId="2" borderId="16" xfId="0" applyNumberFormat="1" applyFont="1" applyFill="1" applyBorder="1" applyAlignment="1">
      <alignment/>
    </xf>
    <xf numFmtId="172" fontId="12" fillId="2" borderId="13" xfId="0" applyNumberFormat="1" applyFont="1" applyFill="1" applyBorder="1" applyAlignment="1">
      <alignment/>
    </xf>
    <xf numFmtId="172" fontId="12" fillId="2" borderId="16" xfId="0" applyNumberFormat="1" applyFont="1" applyFill="1" applyBorder="1" applyAlignment="1">
      <alignment/>
    </xf>
    <xf numFmtId="0" fontId="22" fillId="0" borderId="0" xfId="0" applyFont="1" applyFill="1" applyBorder="1" applyAlignment="1">
      <alignment horizontal="left" vertical="top" wrapText="1"/>
    </xf>
    <xf numFmtId="172" fontId="22" fillId="0" borderId="0" xfId="0" applyNumberFormat="1" applyFont="1" applyFill="1" applyBorder="1" applyAlignment="1">
      <alignment/>
    </xf>
    <xf numFmtId="172" fontId="23" fillId="0" borderId="0" xfId="0" applyNumberFormat="1" applyFont="1" applyFill="1" applyAlignment="1">
      <alignment/>
    </xf>
    <xf numFmtId="0" fontId="14" fillId="0" borderId="0" xfId="0" applyFont="1" applyAlignment="1">
      <alignment horizontal="left" vertical="top"/>
    </xf>
    <xf numFmtId="0" fontId="7" fillId="0" borderId="13" xfId="0" applyFont="1" applyBorder="1" applyAlignment="1">
      <alignment horizontal="left" vertical="top"/>
    </xf>
    <xf numFmtId="0" fontId="7" fillId="0" borderId="16" xfId="0" applyFont="1" applyBorder="1" applyAlignment="1">
      <alignment horizontal="left" vertical="top"/>
    </xf>
    <xf numFmtId="0" fontId="6" fillId="0" borderId="13" xfId="0" applyFont="1" applyBorder="1" applyAlignment="1">
      <alignment horizontal="left" vertical="top"/>
    </xf>
    <xf numFmtId="0" fontId="6" fillId="0" borderId="16" xfId="0" applyFont="1" applyBorder="1" applyAlignment="1">
      <alignment horizontal="left" vertical="top"/>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7" fillId="2" borderId="28" xfId="0" applyFont="1" applyFill="1" applyBorder="1" applyAlignment="1">
      <alignment horizontal="left" vertical="top" wrapText="1"/>
    </xf>
    <xf numFmtId="0" fontId="7" fillId="2" borderId="40" xfId="0" applyFont="1" applyFill="1" applyBorder="1" applyAlignment="1">
      <alignment horizontal="left" vertical="top" wrapText="1"/>
    </xf>
    <xf numFmtId="0" fontId="7" fillId="2" borderId="34" xfId="0" applyFont="1" applyFill="1" applyBorder="1" applyAlignment="1">
      <alignment horizontal="left" vertical="top" wrapText="1"/>
    </xf>
    <xf numFmtId="0" fontId="15" fillId="0" borderId="0" xfId="0" applyFont="1" applyAlignment="1">
      <alignment horizontal="left"/>
    </xf>
    <xf numFmtId="0" fontId="5" fillId="0" borderId="36" xfId="0" applyFont="1" applyBorder="1" applyAlignment="1">
      <alignment horizontal="left" vertical="top"/>
    </xf>
    <xf numFmtId="0" fontId="5" fillId="0" borderId="1" xfId="0" applyFont="1" applyBorder="1" applyAlignment="1">
      <alignment horizontal="left" vertical="top"/>
    </xf>
    <xf numFmtId="0" fontId="5" fillId="0" borderId="37" xfId="0" applyFont="1" applyBorder="1" applyAlignment="1">
      <alignment horizontal="left" vertical="top"/>
    </xf>
    <xf numFmtId="0" fontId="5" fillId="0" borderId="57" xfId="0" applyFont="1" applyBorder="1" applyAlignment="1">
      <alignment vertical="top" wrapText="1"/>
    </xf>
    <xf numFmtId="0" fontId="5" fillId="0" borderId="26" xfId="0" applyFont="1" applyBorder="1" applyAlignment="1">
      <alignment vertical="top" wrapText="1"/>
    </xf>
    <xf numFmtId="0" fontId="5" fillId="0" borderId="27" xfId="0" applyFont="1" applyBorder="1" applyAlignment="1">
      <alignment vertical="top" wrapText="1"/>
    </xf>
    <xf numFmtId="0" fontId="7" fillId="0" borderId="13" xfId="0" applyFont="1" applyBorder="1" applyAlignment="1">
      <alignment horizontal="left" vertical="top"/>
    </xf>
    <xf numFmtId="0" fontId="6" fillId="0" borderId="16" xfId="0" applyFont="1" applyBorder="1" applyAlignment="1">
      <alignment horizontal="left" vertical="top"/>
    </xf>
    <xf numFmtId="0" fontId="6" fillId="0" borderId="19" xfId="0" applyFont="1" applyBorder="1" applyAlignment="1">
      <alignment horizontal="left" vertical="top"/>
    </xf>
    <xf numFmtId="0" fontId="5" fillId="0" borderId="36" xfId="0" applyFont="1" applyBorder="1" applyAlignment="1">
      <alignment horizontal="left" vertical="top" wrapText="1"/>
    </xf>
    <xf numFmtId="0" fontId="5" fillId="0" borderId="1" xfId="0" applyFont="1" applyBorder="1" applyAlignment="1">
      <alignment horizontal="left" vertical="top" wrapText="1"/>
    </xf>
    <xf numFmtId="0" fontId="5" fillId="0" borderId="43" xfId="0" applyFont="1" applyBorder="1" applyAlignment="1">
      <alignment horizontal="left" vertical="top" wrapText="1"/>
    </xf>
    <xf numFmtId="172" fontId="5" fillId="3" borderId="51" xfId="0" applyNumberFormat="1" applyFont="1" applyFill="1" applyBorder="1" applyAlignment="1">
      <alignment/>
    </xf>
    <xf numFmtId="172" fontId="5" fillId="3" borderId="42" xfId="0" applyNumberFormat="1" applyFont="1" applyFill="1" applyBorder="1" applyAlignment="1">
      <alignment/>
    </xf>
    <xf numFmtId="0" fontId="7" fillId="0" borderId="16" xfId="0" applyFont="1" applyBorder="1" applyAlignment="1">
      <alignment horizontal="left" vertical="top"/>
    </xf>
    <xf numFmtId="0" fontId="7" fillId="0" borderId="19" xfId="0" applyFont="1" applyBorder="1" applyAlignment="1">
      <alignment horizontal="left" vertical="top"/>
    </xf>
    <xf numFmtId="0" fontId="6" fillId="0" borderId="34" xfId="0" applyFont="1" applyBorder="1" applyAlignment="1">
      <alignment horizontal="left" vertical="top"/>
    </xf>
    <xf numFmtId="0" fontId="6" fillId="0" borderId="28" xfId="0" applyFont="1" applyBorder="1" applyAlignment="1">
      <alignment horizontal="left" vertical="top"/>
    </xf>
    <xf numFmtId="0" fontId="5" fillId="0" borderId="58" xfId="0" applyFont="1" applyBorder="1" applyAlignment="1">
      <alignment horizontal="left" vertical="top"/>
    </xf>
    <xf numFmtId="0" fontId="5" fillId="0" borderId="20" xfId="0" applyFont="1" applyBorder="1" applyAlignment="1">
      <alignment horizontal="left" vertical="top"/>
    </xf>
    <xf numFmtId="0" fontId="1" fillId="2" borderId="0" xfId="0" applyFont="1" applyFill="1" applyBorder="1" applyAlignment="1">
      <alignment horizontal="center" vertical="center" wrapText="1"/>
    </xf>
    <xf numFmtId="0" fontId="13" fillId="0" borderId="0" xfId="0" applyFont="1" applyAlignment="1">
      <alignment horizontal="center"/>
    </xf>
    <xf numFmtId="0" fontId="7" fillId="0" borderId="13" xfId="0" applyFont="1" applyBorder="1" applyAlignment="1">
      <alignment horizontal="left" vertical="top" wrapText="1"/>
    </xf>
    <xf numFmtId="0" fontId="7" fillId="0" borderId="16" xfId="0" applyFont="1" applyBorder="1" applyAlignment="1">
      <alignment horizontal="left" vertical="top" wrapText="1"/>
    </xf>
    <xf numFmtId="0" fontId="7" fillId="0" borderId="19" xfId="0" applyFont="1" applyBorder="1" applyAlignment="1">
      <alignment horizontal="left" vertical="top" wrapText="1"/>
    </xf>
    <xf numFmtId="0" fontId="20" fillId="0" borderId="17" xfId="0" applyFont="1" applyFill="1" applyBorder="1" applyAlignment="1">
      <alignment horizontal="center" vertical="center"/>
    </xf>
    <xf numFmtId="0" fontId="7" fillId="2" borderId="13" xfId="0" applyFont="1" applyFill="1" applyBorder="1" applyAlignment="1">
      <alignment horizontal="left" vertical="top"/>
    </xf>
    <xf numFmtId="0" fontId="7" fillId="2" borderId="16" xfId="0" applyFont="1" applyFill="1" applyBorder="1" applyAlignment="1">
      <alignment horizontal="left" vertical="top"/>
    </xf>
    <xf numFmtId="0" fontId="7" fillId="2" borderId="19" xfId="0" applyFont="1" applyFill="1" applyBorder="1" applyAlignment="1">
      <alignment horizontal="left" vertical="top"/>
    </xf>
    <xf numFmtId="0" fontId="6" fillId="0" borderId="59"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5" fillId="0" borderId="57"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5" fillId="0" borderId="62" xfId="0" applyFont="1" applyBorder="1" applyAlignment="1">
      <alignment horizontal="left" vertical="top" wrapTex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6" fillId="2" borderId="8"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2" xfId="0" applyFont="1" applyFill="1" applyBorder="1" applyAlignment="1">
      <alignment horizontal="center" vertical="center" wrapText="1"/>
    </xf>
    <xf numFmtId="0" fontId="6" fillId="0" borderId="13" xfId="0" applyFont="1" applyBorder="1" applyAlignment="1">
      <alignment horizontal="left" vertical="top"/>
    </xf>
    <xf numFmtId="0" fontId="5" fillId="0" borderId="63" xfId="0" applyFont="1" applyBorder="1" applyAlignment="1">
      <alignment vertical="top" wrapText="1"/>
    </xf>
    <xf numFmtId="0" fontId="5" fillId="0" borderId="18" xfId="0" applyFont="1" applyBorder="1" applyAlignment="1">
      <alignment vertical="top" wrapText="1"/>
    </xf>
    <xf numFmtId="0" fontId="5" fillId="0" borderId="25" xfId="0" applyFont="1" applyBorder="1" applyAlignment="1">
      <alignment vertical="top" wrapText="1"/>
    </xf>
    <xf numFmtId="0" fontId="5" fillId="0" borderId="36" xfId="0" applyFont="1" applyBorder="1" applyAlignment="1">
      <alignment horizontal="left" vertical="top" wrapText="1"/>
    </xf>
    <xf numFmtId="0" fontId="5" fillId="0" borderId="1" xfId="0" applyFont="1" applyBorder="1" applyAlignment="1">
      <alignment horizontal="left" vertical="top" wrapText="1"/>
    </xf>
    <xf numFmtId="0" fontId="5" fillId="0" borderId="37"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0" xfId="0" applyFont="1" applyBorder="1" applyAlignment="1">
      <alignment horizontal="left" vertical="top" wrapText="1"/>
    </xf>
    <xf numFmtId="0" fontId="5" fillId="0" borderId="24" xfId="0" applyFont="1" applyBorder="1" applyAlignment="1">
      <alignment horizontal="left" vertical="top" wrapText="1"/>
    </xf>
    <xf numFmtId="0" fontId="19"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5" fillId="0" borderId="0" xfId="0" applyFont="1" applyAlignment="1">
      <alignment horizontal="left"/>
    </xf>
    <xf numFmtId="0" fontId="18" fillId="0" borderId="0" xfId="0" applyFont="1" applyAlignment="1">
      <alignment horizontal="left" vertical="top"/>
    </xf>
    <xf numFmtId="0" fontId="18" fillId="0" borderId="0" xfId="0" applyFont="1" applyAlignment="1">
      <alignment vertical="top"/>
    </xf>
    <xf numFmtId="0" fontId="5" fillId="0" borderId="62" xfId="0" applyFont="1" applyBorder="1" applyAlignment="1">
      <alignment horizontal="left" vertical="top" wrapText="1"/>
    </xf>
    <xf numFmtId="0" fontId="5" fillId="0" borderId="10" xfId="0" applyFont="1" applyBorder="1" applyAlignment="1">
      <alignment vertical="top"/>
    </xf>
    <xf numFmtId="172" fontId="5" fillId="0" borderId="51" xfId="0" applyNumberFormat="1" applyFont="1" applyBorder="1" applyAlignment="1">
      <alignment horizontal="right"/>
    </xf>
    <xf numFmtId="172" fontId="5" fillId="0" borderId="42" xfId="0" applyNumberFormat="1" applyFont="1" applyBorder="1" applyAlignment="1">
      <alignment horizontal="right"/>
    </xf>
    <xf numFmtId="172" fontId="5" fillId="0" borderId="44" xfId="0" applyNumberFormat="1" applyFont="1" applyBorder="1" applyAlignment="1">
      <alignment horizontal="right"/>
    </xf>
    <xf numFmtId="172" fontId="5" fillId="0" borderId="41" xfId="0" applyNumberFormat="1" applyFont="1" applyBorder="1" applyAlignment="1">
      <alignment horizontal="right"/>
    </xf>
    <xf numFmtId="172" fontId="5" fillId="2" borderId="15" xfId="0" applyNumberFormat="1" applyFont="1" applyFill="1" applyBorder="1" applyAlignment="1">
      <alignment horizontal="right"/>
    </xf>
    <xf numFmtId="172" fontId="5" fillId="2" borderId="3" xfId="0" applyNumberFormat="1" applyFont="1" applyFill="1" applyBorder="1" applyAlignment="1">
      <alignment horizontal="right"/>
    </xf>
    <xf numFmtId="172" fontId="5" fillId="0" borderId="27" xfId="0" applyNumberFormat="1" applyFont="1" applyBorder="1" applyAlignment="1">
      <alignment horizontal="right"/>
    </xf>
    <xf numFmtId="172" fontId="5" fillId="0" borderId="25" xfId="0" applyNumberFormat="1" applyFont="1" applyBorder="1" applyAlignment="1">
      <alignment horizontal="right"/>
    </xf>
    <xf numFmtId="172" fontId="5" fillId="0" borderId="15" xfId="0" applyNumberFormat="1" applyFont="1" applyBorder="1" applyAlignment="1">
      <alignment horizontal="right"/>
    </xf>
    <xf numFmtId="172" fontId="5" fillId="0" borderId="3" xfId="0" applyNumberFormat="1" applyFont="1" applyBorder="1" applyAlignment="1">
      <alignment horizontal="right"/>
    </xf>
    <xf numFmtId="0" fontId="17" fillId="0" borderId="44" xfId="0" applyFont="1" applyBorder="1" applyAlignment="1">
      <alignment horizontal="left" vertical="top" wrapText="1"/>
    </xf>
    <xf numFmtId="0" fontId="17" fillId="0" borderId="33" xfId="0" applyFont="1" applyBorder="1" applyAlignment="1">
      <alignment horizontal="left" vertical="top" wrapText="1"/>
    </xf>
    <xf numFmtId="0" fontId="17" fillId="0" borderId="47" xfId="0" applyFont="1" applyBorder="1" applyAlignment="1">
      <alignment horizontal="left" vertical="top" wrapText="1"/>
    </xf>
    <xf numFmtId="0" fontId="6" fillId="0" borderId="34" xfId="0" applyFont="1" applyBorder="1" applyAlignment="1">
      <alignment horizontal="left" vertical="top" wrapText="1"/>
    </xf>
    <xf numFmtId="0" fontId="6" fillId="0" borderId="28" xfId="0" applyFont="1" applyBorder="1" applyAlignment="1">
      <alignment horizontal="left" vertical="top" wrapText="1"/>
    </xf>
    <xf numFmtId="0" fontId="6" fillId="0" borderId="40" xfId="0" applyFont="1" applyBorder="1" applyAlignment="1">
      <alignment horizontal="left" vertical="top" wrapText="1"/>
    </xf>
    <xf numFmtId="0" fontId="6" fillId="0" borderId="13" xfId="0" applyFont="1" applyBorder="1" applyAlignment="1">
      <alignment horizontal="left" vertical="top"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30" xfId="0" applyFont="1" applyBorder="1" applyAlignment="1">
      <alignment horizontal="left" vertical="top" wrapText="1"/>
    </xf>
    <xf numFmtId="0" fontId="5" fillId="0" borderId="64" xfId="0" applyFont="1" applyBorder="1" applyAlignment="1">
      <alignment horizontal="left" vertical="top" wrapText="1"/>
    </xf>
    <xf numFmtId="0" fontId="5" fillId="0" borderId="56" xfId="0" applyFont="1" applyBorder="1" applyAlignment="1">
      <alignment horizontal="left" vertical="top" wrapText="1"/>
    </xf>
    <xf numFmtId="0" fontId="5" fillId="0" borderId="55" xfId="0" applyFont="1" applyBorder="1" applyAlignment="1">
      <alignment horizontal="left" vertical="top" wrapText="1"/>
    </xf>
    <xf numFmtId="0" fontId="6" fillId="0" borderId="9" xfId="0" applyFont="1" applyBorder="1" applyAlignment="1">
      <alignment horizontal="center" vertical="center"/>
    </xf>
    <xf numFmtId="0" fontId="6" fillId="0" borderId="39"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41" xfId="0" applyFont="1" applyBorder="1" applyAlignment="1">
      <alignment horizontal="left" vertical="top"/>
    </xf>
    <xf numFmtId="0" fontId="6" fillId="0" borderId="12" xfId="0" applyFont="1" applyBorder="1" applyAlignment="1">
      <alignment horizontal="left" vertical="top"/>
    </xf>
    <xf numFmtId="0" fontId="6" fillId="0" borderId="32" xfId="0" applyFont="1" applyBorder="1" applyAlignment="1">
      <alignment horizontal="left" vertical="top"/>
    </xf>
    <xf numFmtId="0" fontId="6" fillId="0" borderId="36" xfId="0" applyFont="1" applyBorder="1" applyAlignment="1">
      <alignment horizontal="left" vertical="top"/>
    </xf>
    <xf numFmtId="0" fontId="6" fillId="0" borderId="1" xfId="0" applyFont="1" applyBorder="1" applyAlignment="1">
      <alignment horizontal="left" vertical="top"/>
    </xf>
    <xf numFmtId="0" fontId="6" fillId="0" borderId="37" xfId="0" applyFont="1" applyBorder="1" applyAlignment="1">
      <alignment horizontal="left" vertical="top"/>
    </xf>
    <xf numFmtId="0" fontId="6" fillId="0" borderId="45" xfId="0" applyFont="1" applyBorder="1" applyAlignment="1">
      <alignment horizontal="left" vertical="top"/>
    </xf>
    <xf numFmtId="0" fontId="6" fillId="0" borderId="29" xfId="0" applyFont="1" applyBorder="1" applyAlignment="1">
      <alignment horizontal="left" vertical="top"/>
    </xf>
    <xf numFmtId="0" fontId="6" fillId="0" borderId="46" xfId="0" applyFont="1" applyBorder="1" applyAlignment="1">
      <alignment horizontal="left" vertical="top"/>
    </xf>
    <xf numFmtId="0" fontId="17" fillId="0" borderId="57" xfId="0" applyFont="1" applyBorder="1" applyAlignment="1">
      <alignment vertical="top" wrapText="1"/>
    </xf>
    <xf numFmtId="0" fontId="17" fillId="0" borderId="26" xfId="0" applyFont="1" applyBorder="1" applyAlignment="1">
      <alignment vertical="top" wrapText="1"/>
    </xf>
    <xf numFmtId="0" fontId="5" fillId="0" borderId="62" xfId="0" applyFont="1" applyBorder="1" applyAlignment="1">
      <alignment horizontal="left" vertical="top"/>
    </xf>
    <xf numFmtId="0" fontId="5" fillId="0" borderId="10" xfId="0" applyFont="1" applyBorder="1" applyAlignment="1">
      <alignment horizontal="left" vertical="top"/>
    </xf>
    <xf numFmtId="0" fontId="5" fillId="0" borderId="24" xfId="0" applyFont="1" applyBorder="1" applyAlignment="1">
      <alignment horizontal="left" vertical="top"/>
    </xf>
    <xf numFmtId="0" fontId="17" fillId="0" borderId="62" xfId="0" applyFont="1" applyBorder="1" applyAlignment="1">
      <alignment horizontal="left" vertical="top" wrapText="1"/>
    </xf>
    <xf numFmtId="0" fontId="17" fillId="0" borderId="10" xfId="0" applyFont="1" applyBorder="1" applyAlignment="1">
      <alignment horizontal="left" vertical="top" wrapText="1"/>
    </xf>
    <xf numFmtId="0" fontId="17" fillId="0" borderId="24" xfId="0" applyFont="1" applyBorder="1" applyAlignment="1">
      <alignment horizontal="left" vertical="top" wrapText="1"/>
    </xf>
    <xf numFmtId="0" fontId="17" fillId="0" borderId="62" xfId="0" applyFont="1" applyBorder="1" applyAlignment="1">
      <alignment vertical="top" wrapText="1"/>
    </xf>
    <xf numFmtId="0" fontId="17" fillId="0" borderId="10" xfId="0" applyFont="1" applyBorder="1" applyAlignment="1">
      <alignment vertical="top" wrapText="1"/>
    </xf>
    <xf numFmtId="0" fontId="5" fillId="0" borderId="6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4" xfId="0" applyFont="1" applyBorder="1" applyAlignment="1">
      <alignment horizontal="left" vertical="top"/>
    </xf>
    <xf numFmtId="0" fontId="5" fillId="0" borderId="0" xfId="0" applyFont="1" applyBorder="1" applyAlignment="1">
      <alignment horizontal="left" vertical="top"/>
    </xf>
    <xf numFmtId="0" fontId="5" fillId="0" borderId="30" xfId="0" applyFont="1" applyBorder="1" applyAlignment="1">
      <alignment horizontal="left" vertical="top"/>
    </xf>
    <xf numFmtId="0" fontId="6" fillId="0" borderId="19" xfId="0" applyFont="1" applyBorder="1" applyAlignment="1">
      <alignment horizontal="left" vertical="top"/>
    </xf>
    <xf numFmtId="0" fontId="6" fillId="0" borderId="9" xfId="0" applyFont="1" applyFill="1" applyBorder="1" applyAlignment="1">
      <alignment horizontal="center" vertical="top"/>
    </xf>
    <xf numFmtId="0" fontId="6" fillId="0" borderId="39" xfId="0" applyFont="1" applyFill="1" applyBorder="1" applyAlignment="1">
      <alignment horizontal="center" vertical="top"/>
    </xf>
    <xf numFmtId="0" fontId="6" fillId="0" borderId="65" xfId="0" applyFont="1" applyFill="1" applyBorder="1" applyAlignment="1">
      <alignment horizontal="center" vertical="top"/>
    </xf>
    <xf numFmtId="0" fontId="5" fillId="0" borderId="1" xfId="0" applyFont="1" applyFill="1" applyBorder="1" applyAlignment="1">
      <alignment horizontal="left" vertical="top"/>
    </xf>
    <xf numFmtId="0" fontId="5" fillId="0" borderId="37" xfId="0" applyFont="1" applyFill="1" applyBorder="1" applyAlignment="1">
      <alignment horizontal="left" vertical="top"/>
    </xf>
    <xf numFmtId="0" fontId="5" fillId="0" borderId="62" xfId="0" applyFont="1" applyBorder="1" applyAlignment="1">
      <alignment horizontal="left" vertical="top"/>
    </xf>
    <xf numFmtId="0" fontId="5" fillId="0" borderId="10" xfId="0" applyFont="1" applyBorder="1" applyAlignment="1">
      <alignment horizontal="left" vertical="top"/>
    </xf>
    <xf numFmtId="0" fontId="6" fillId="0" borderId="22" xfId="0" applyFont="1" applyBorder="1" applyAlignment="1">
      <alignment vertical="top"/>
    </xf>
    <xf numFmtId="0" fontId="6" fillId="0" borderId="17" xfId="0" applyFont="1" applyBorder="1" applyAlignment="1">
      <alignment vertical="top"/>
    </xf>
    <xf numFmtId="0" fontId="6" fillId="0" borderId="11" xfId="0" applyFont="1" applyBorder="1" applyAlignment="1">
      <alignment vertical="top"/>
    </xf>
    <xf numFmtId="0" fontId="5" fillId="0" borderId="12" xfId="0" applyFont="1" applyBorder="1" applyAlignment="1">
      <alignment horizontal="left" vertical="top" wrapText="1"/>
    </xf>
    <xf numFmtId="0" fontId="5" fillId="0" borderId="41" xfId="0" applyFont="1" applyBorder="1" applyAlignment="1">
      <alignment horizontal="left" vertical="top"/>
    </xf>
    <xf numFmtId="0" fontId="5" fillId="0" borderId="12" xfId="0" applyFont="1" applyBorder="1" applyAlignment="1">
      <alignment horizontal="left" vertical="top"/>
    </xf>
    <xf numFmtId="0" fontId="5" fillId="0" borderId="32" xfId="0" applyFont="1" applyBorder="1" applyAlignment="1">
      <alignment horizontal="left" vertical="top"/>
    </xf>
    <xf numFmtId="0" fontId="24" fillId="0" borderId="0" xfId="0" applyFont="1" applyAlignment="1">
      <alignment horizontal="left"/>
    </xf>
    <xf numFmtId="0" fontId="6" fillId="0" borderId="66"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0" borderId="9" xfId="0" applyFont="1" applyBorder="1" applyAlignment="1">
      <alignment horizontal="center" vertical="top"/>
    </xf>
    <xf numFmtId="0" fontId="6" fillId="0" borderId="39" xfId="0" applyFont="1" applyBorder="1" applyAlignment="1">
      <alignment horizontal="center" vertical="top"/>
    </xf>
    <xf numFmtId="0" fontId="6" fillId="0" borderId="65" xfId="0" applyFont="1" applyBorder="1" applyAlignment="1">
      <alignment horizontal="center" vertical="top"/>
    </xf>
    <xf numFmtId="0" fontId="6" fillId="0" borderId="14" xfId="0" applyFont="1" applyBorder="1" applyAlignment="1">
      <alignment horizontal="center" vertical="top"/>
    </xf>
    <xf numFmtId="0" fontId="6" fillId="0" borderId="0" xfId="0" applyFont="1" applyBorder="1" applyAlignment="1">
      <alignment horizontal="center" vertical="top"/>
    </xf>
    <xf numFmtId="0" fontId="6" fillId="0" borderId="30" xfId="0" applyFont="1" applyBorder="1" applyAlignment="1">
      <alignment horizontal="center" vertical="top"/>
    </xf>
    <xf numFmtId="0" fontId="6" fillId="0" borderId="22" xfId="0" applyFont="1" applyBorder="1" applyAlignment="1">
      <alignment horizontal="center" vertical="top"/>
    </xf>
    <xf numFmtId="0" fontId="6" fillId="0" borderId="17" xfId="0" applyFont="1" applyBorder="1" applyAlignment="1">
      <alignment horizontal="center" vertical="top"/>
    </xf>
    <xf numFmtId="0" fontId="6" fillId="0" borderId="11" xfId="0" applyFont="1" applyBorder="1" applyAlignment="1">
      <alignment horizontal="center" vertical="top"/>
    </xf>
    <xf numFmtId="0" fontId="6" fillId="2" borderId="15"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7" fillId="0" borderId="14" xfId="0" applyFont="1" applyBorder="1" applyAlignment="1">
      <alignment horizontal="left" vertical="top"/>
    </xf>
    <xf numFmtId="0" fontId="6" fillId="0" borderId="0" xfId="0" applyFont="1" applyBorder="1" applyAlignment="1">
      <alignment horizontal="left" vertical="top"/>
    </xf>
    <xf numFmtId="172" fontId="5" fillId="0" borderId="15" xfId="0" applyNumberFormat="1" applyFont="1" applyFill="1" applyBorder="1" applyAlignment="1">
      <alignment horizontal="right"/>
    </xf>
    <xf numFmtId="172" fontId="5" fillId="0" borderId="3" xfId="0" applyNumberFormat="1" applyFont="1" applyFill="1" applyBorder="1" applyAlignment="1">
      <alignment horizontal="right"/>
    </xf>
    <xf numFmtId="172" fontId="5" fillId="2" borderId="4" xfId="0" applyNumberFormat="1" applyFont="1" applyFill="1" applyBorder="1" applyAlignment="1">
      <alignment horizontal="right"/>
    </xf>
    <xf numFmtId="172" fontId="5" fillId="3" borderId="27" xfId="0" applyNumberFormat="1" applyFont="1" applyFill="1" applyBorder="1" applyAlignment="1">
      <alignment horizontal="right"/>
    </xf>
    <xf numFmtId="172" fontId="5" fillId="3" borderId="30" xfId="0" applyNumberFormat="1" applyFont="1" applyFill="1" applyBorder="1" applyAlignment="1">
      <alignment horizontal="right"/>
    </xf>
    <xf numFmtId="0" fontId="21" fillId="0" borderId="0" xfId="0" applyFont="1" applyAlignment="1">
      <alignment horizontal="left"/>
    </xf>
    <xf numFmtId="0" fontId="5" fillId="2" borderId="5" xfId="0" applyFont="1" applyFill="1" applyBorder="1" applyAlignment="1">
      <alignment horizontal="center"/>
    </xf>
    <xf numFmtId="0" fontId="5" fillId="2" borderId="4" xfId="0" applyFont="1" applyFill="1" applyBorder="1" applyAlignment="1">
      <alignment horizontal="center"/>
    </xf>
    <xf numFmtId="0" fontId="6" fillId="0" borderId="40" xfId="0" applyFont="1" applyBorder="1" applyAlignment="1">
      <alignment horizontal="left" vertical="top"/>
    </xf>
    <xf numFmtId="0" fontId="5" fillId="0" borderId="41" xfId="0" applyFont="1" applyBorder="1" applyAlignment="1">
      <alignment horizontal="left" vertical="top" wrapText="1"/>
    </xf>
    <xf numFmtId="0" fontId="5" fillId="0" borderId="12" xfId="0" applyFont="1" applyBorder="1" applyAlignment="1">
      <alignment horizontal="left" vertical="top" wrapText="1"/>
    </xf>
    <xf numFmtId="0" fontId="5" fillId="0" borderId="32" xfId="0" applyFont="1" applyBorder="1" applyAlignment="1">
      <alignment horizontal="left" vertical="top" wrapText="1"/>
    </xf>
    <xf numFmtId="0" fontId="17" fillId="0" borderId="36" xfId="0" applyFont="1" applyBorder="1" applyAlignment="1">
      <alignment horizontal="left" vertical="top"/>
    </xf>
    <xf numFmtId="0" fontId="17" fillId="0" borderId="1" xfId="0" applyFont="1" applyBorder="1" applyAlignment="1">
      <alignment horizontal="left" vertical="top"/>
    </xf>
    <xf numFmtId="0" fontId="17" fillId="0" borderId="37" xfId="0" applyFont="1" applyBorder="1" applyAlignment="1">
      <alignment horizontal="left" vertical="top"/>
    </xf>
    <xf numFmtId="0" fontId="6" fillId="0" borderId="65" xfId="0" applyFont="1" applyBorder="1" applyAlignment="1">
      <alignment horizontal="center" vertical="center"/>
    </xf>
    <xf numFmtId="0" fontId="6" fillId="0" borderId="30" xfId="0" applyFont="1" applyBorder="1" applyAlignment="1">
      <alignment horizontal="center" vertical="center"/>
    </xf>
    <xf numFmtId="0" fontId="6" fillId="0" borderId="11" xfId="0" applyFont="1" applyBorder="1" applyAlignment="1">
      <alignment horizontal="center" vertical="center"/>
    </xf>
    <xf numFmtId="0" fontId="5" fillId="0" borderId="67" xfId="0" applyFont="1" applyBorder="1" applyAlignment="1">
      <alignment horizontal="center"/>
    </xf>
    <xf numFmtId="0" fontId="5" fillId="0" borderId="68" xfId="0" applyFont="1" applyBorder="1" applyAlignment="1">
      <alignment horizont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39" xfId="0" applyFont="1" applyBorder="1" applyAlignment="1">
      <alignment horizontal="center"/>
    </xf>
    <xf numFmtId="0" fontId="5" fillId="0" borderId="17"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16"/>
  <sheetViews>
    <sheetView tabSelected="1" view="pageBreakPreview" zoomScale="75" zoomScaleNormal="75" zoomScaleSheetLayoutView="75" workbookViewId="0" topLeftCell="A1">
      <selection activeCell="K7" sqref="K7"/>
    </sheetView>
  </sheetViews>
  <sheetFormatPr defaultColWidth="9.00390625" defaultRowHeight="12.75"/>
  <cols>
    <col min="1" max="2" width="9.125" style="142" customWidth="1"/>
    <col min="3" max="3" width="67.75390625" style="142" customWidth="1"/>
    <col min="4" max="4" width="18.625" style="103" customWidth="1"/>
    <col min="5" max="5" width="20.00390625" style="103" customWidth="1"/>
    <col min="6" max="6" width="21.375" style="103" customWidth="1"/>
    <col min="7" max="7" width="20.375" style="103" customWidth="1"/>
    <col min="8" max="8" width="21.00390625" style="103" customWidth="1"/>
    <col min="9" max="9" width="20.75390625" style="103" customWidth="1"/>
    <col min="10" max="10" width="22.00390625" style="103" customWidth="1"/>
    <col min="11" max="11" width="23.875" style="103" customWidth="1"/>
    <col min="12" max="12" width="22.375" style="103" customWidth="1"/>
    <col min="13" max="13" width="17.75390625" style="103" customWidth="1"/>
    <col min="14" max="14" width="19.00390625" style="103" customWidth="1"/>
    <col min="15" max="15" width="12.625" style="0" customWidth="1"/>
    <col min="16" max="16" width="12.125" style="0" customWidth="1"/>
    <col min="17" max="17" width="12.00390625" style="0" customWidth="1"/>
    <col min="18" max="18" width="13.125" style="0" customWidth="1"/>
  </cols>
  <sheetData>
    <row r="1" spans="1:14" ht="23.25" customHeight="1">
      <c r="A1" s="142" t="s">
        <v>45</v>
      </c>
      <c r="I1" s="257" t="s">
        <v>51</v>
      </c>
      <c r="J1" s="257"/>
      <c r="K1" s="257"/>
      <c r="L1" s="257"/>
      <c r="M1" s="257"/>
      <c r="N1" s="257"/>
    </row>
    <row r="2" spans="9:14" ht="23.25" customHeight="1">
      <c r="I2" s="257" t="s">
        <v>96</v>
      </c>
      <c r="J2" s="257"/>
      <c r="K2" s="257"/>
      <c r="L2" s="257"/>
      <c r="M2" s="257"/>
      <c r="N2" s="257"/>
    </row>
    <row r="3" spans="9:14" ht="19.5" customHeight="1">
      <c r="I3" s="257" t="s">
        <v>98</v>
      </c>
      <c r="J3" s="257"/>
      <c r="K3" s="257"/>
      <c r="L3" s="257"/>
      <c r="M3" s="257"/>
      <c r="N3" s="257"/>
    </row>
    <row r="4" spans="1:14" ht="26.25" customHeight="1">
      <c r="A4" s="279" t="s">
        <v>0</v>
      </c>
      <c r="B4" s="279"/>
      <c r="C4" s="279"/>
      <c r="D4" s="279"/>
      <c r="E4" s="279"/>
      <c r="F4" s="279"/>
      <c r="G4" s="279"/>
      <c r="H4" s="279"/>
      <c r="I4" s="279"/>
      <c r="J4" s="279"/>
      <c r="K4" s="279"/>
      <c r="L4" s="279"/>
      <c r="M4" s="279"/>
      <c r="N4" s="279"/>
    </row>
    <row r="5" spans="1:14" ht="23.25" customHeight="1">
      <c r="A5" s="279" t="s">
        <v>90</v>
      </c>
      <c r="B5" s="279"/>
      <c r="C5" s="279"/>
      <c r="D5" s="279"/>
      <c r="E5" s="279"/>
      <c r="F5" s="279"/>
      <c r="G5" s="279"/>
      <c r="H5" s="279"/>
      <c r="I5" s="279"/>
      <c r="J5" s="279"/>
      <c r="K5" s="279"/>
      <c r="L5" s="279"/>
      <c r="M5" s="279"/>
      <c r="N5" s="279"/>
    </row>
    <row r="6" spans="4:14" ht="18.75" customHeight="1" thickBot="1">
      <c r="D6" s="105"/>
      <c r="E6" s="105"/>
      <c r="F6" s="105"/>
      <c r="G6" s="105"/>
      <c r="H6" s="105"/>
      <c r="I6" s="105"/>
      <c r="J6" s="105"/>
      <c r="K6" s="105"/>
      <c r="N6" s="103" t="s">
        <v>27</v>
      </c>
    </row>
    <row r="7" spans="1:15" ht="28.5" customHeight="1" thickBot="1">
      <c r="A7" s="351" t="s">
        <v>38</v>
      </c>
      <c r="B7" s="352"/>
      <c r="C7" s="352"/>
      <c r="D7" s="302" t="s">
        <v>52</v>
      </c>
      <c r="E7" s="291" t="s">
        <v>10</v>
      </c>
      <c r="F7" s="291"/>
      <c r="G7" s="302" t="s">
        <v>53</v>
      </c>
      <c r="H7" s="291" t="s">
        <v>10</v>
      </c>
      <c r="I7" s="291"/>
      <c r="J7" s="302" t="s">
        <v>91</v>
      </c>
      <c r="K7" s="175" t="s">
        <v>10</v>
      </c>
      <c r="L7" s="399" t="s">
        <v>92</v>
      </c>
      <c r="M7" s="291" t="s">
        <v>10</v>
      </c>
      <c r="N7" s="292"/>
      <c r="O7" s="29"/>
    </row>
    <row r="8" spans="1:15" ht="12.75" customHeight="1">
      <c r="A8" s="353"/>
      <c r="B8" s="354"/>
      <c r="C8" s="354"/>
      <c r="D8" s="303"/>
      <c r="E8" s="287" t="s">
        <v>11</v>
      </c>
      <c r="F8" s="289" t="s">
        <v>12</v>
      </c>
      <c r="G8" s="303"/>
      <c r="H8" s="287" t="s">
        <v>11</v>
      </c>
      <c r="I8" s="289" t="s">
        <v>12</v>
      </c>
      <c r="J8" s="303"/>
      <c r="K8" s="412" t="s">
        <v>11</v>
      </c>
      <c r="L8" s="400"/>
      <c r="M8" s="287" t="s">
        <v>11</v>
      </c>
      <c r="N8" s="397" t="s">
        <v>12</v>
      </c>
      <c r="O8" s="29"/>
    </row>
    <row r="9" spans="1:15" ht="37.5" customHeight="1" thickBot="1">
      <c r="A9" s="355"/>
      <c r="B9" s="356"/>
      <c r="C9" s="356"/>
      <c r="D9" s="304"/>
      <c r="E9" s="288"/>
      <c r="F9" s="290"/>
      <c r="G9" s="304"/>
      <c r="H9" s="288"/>
      <c r="I9" s="290"/>
      <c r="J9" s="411"/>
      <c r="K9" s="413"/>
      <c r="L9" s="401"/>
      <c r="M9" s="288"/>
      <c r="N9" s="398"/>
      <c r="O9" s="29"/>
    </row>
    <row r="10" spans="1:14" ht="15.75" customHeight="1">
      <c r="A10" s="402" t="s">
        <v>1</v>
      </c>
      <c r="B10" s="403"/>
      <c r="C10" s="403"/>
      <c r="D10" s="106"/>
      <c r="E10" s="434"/>
      <c r="F10" s="436"/>
      <c r="G10" s="106"/>
      <c r="H10" s="434"/>
      <c r="I10" s="436"/>
      <c r="J10" s="422"/>
      <c r="K10" s="438"/>
      <c r="L10" s="106"/>
      <c r="M10" s="434"/>
      <c r="N10" s="440"/>
    </row>
    <row r="11" spans="1:14" ht="21" customHeight="1" thickBot="1">
      <c r="A11" s="414" t="s">
        <v>4</v>
      </c>
      <c r="B11" s="415"/>
      <c r="C11" s="415"/>
      <c r="D11" s="107"/>
      <c r="E11" s="435"/>
      <c r="F11" s="437"/>
      <c r="G11" s="107"/>
      <c r="H11" s="435"/>
      <c r="I11" s="437"/>
      <c r="J11" s="423"/>
      <c r="K11" s="439"/>
      <c r="L11" s="107"/>
      <c r="M11" s="435"/>
      <c r="N11" s="441"/>
    </row>
    <row r="12" spans="1:14" s="100" customFormat="1" ht="21.75" customHeight="1" thickBot="1">
      <c r="A12" s="305" t="s">
        <v>2</v>
      </c>
      <c r="B12" s="265"/>
      <c r="C12" s="265"/>
      <c r="D12" s="8">
        <f>E12</f>
        <v>905.1999999999999</v>
      </c>
      <c r="E12" s="176">
        <f>E13</f>
        <v>905.1999999999999</v>
      </c>
      <c r="F12" s="177">
        <v>0</v>
      </c>
      <c r="G12" s="8">
        <f>H12</f>
        <v>905.1999999999999</v>
      </c>
      <c r="H12" s="176">
        <f>H13</f>
        <v>905.1999999999999</v>
      </c>
      <c r="I12" s="177">
        <v>0</v>
      </c>
      <c r="J12" s="8">
        <f>K12</f>
        <v>668.8000000000001</v>
      </c>
      <c r="K12" s="108">
        <f>K13</f>
        <v>668.8000000000001</v>
      </c>
      <c r="L12" s="8">
        <f>M12+N12</f>
        <v>839.1</v>
      </c>
      <c r="M12" s="176">
        <f>M13</f>
        <v>839.1</v>
      </c>
      <c r="N12" s="189">
        <v>0</v>
      </c>
    </row>
    <row r="13" spans="1:14" ht="18" customHeight="1">
      <c r="A13" s="357" t="s">
        <v>58</v>
      </c>
      <c r="B13" s="358"/>
      <c r="C13" s="359"/>
      <c r="D13" s="9">
        <f>D16</f>
        <v>905.1999999999999</v>
      </c>
      <c r="E13" s="178">
        <f>E16</f>
        <v>905.1999999999999</v>
      </c>
      <c r="F13" s="190">
        <v>0</v>
      </c>
      <c r="G13" s="9">
        <f>H13</f>
        <v>905.1999999999999</v>
      </c>
      <c r="H13" s="178">
        <f>H16+H14</f>
        <v>905.1999999999999</v>
      </c>
      <c r="I13" s="190">
        <v>0</v>
      </c>
      <c r="J13" s="9">
        <f>K13</f>
        <v>668.8000000000001</v>
      </c>
      <c r="K13" s="196">
        <f>K16+K14</f>
        <v>668.8000000000001</v>
      </c>
      <c r="L13" s="9">
        <f>M13+N13</f>
        <v>839.1</v>
      </c>
      <c r="M13" s="178">
        <f>M16+M14</f>
        <v>839.1</v>
      </c>
      <c r="N13" s="179">
        <v>0</v>
      </c>
    </row>
    <row r="14" spans="1:14" ht="24.75" customHeight="1">
      <c r="A14" s="368" t="s">
        <v>88</v>
      </c>
      <c r="B14" s="369"/>
      <c r="C14" s="370"/>
      <c r="D14" s="9">
        <v>0</v>
      </c>
      <c r="E14" s="178">
        <v>0</v>
      </c>
      <c r="F14" s="190">
        <v>0</v>
      </c>
      <c r="G14" s="9">
        <f>H14</f>
        <v>0</v>
      </c>
      <c r="H14" s="178">
        <f>H15</f>
        <v>0</v>
      </c>
      <c r="I14" s="190">
        <v>0</v>
      </c>
      <c r="J14" s="9">
        <f>K14</f>
        <v>0</v>
      </c>
      <c r="K14" s="196">
        <f>K15</f>
        <v>0</v>
      </c>
      <c r="L14" s="9">
        <f>M14</f>
        <v>2.3</v>
      </c>
      <c r="M14" s="178">
        <f>M15</f>
        <v>2.3</v>
      </c>
      <c r="N14" s="179">
        <v>0</v>
      </c>
    </row>
    <row r="15" spans="1:14" ht="40.5" customHeight="1">
      <c r="A15" s="371" t="s">
        <v>89</v>
      </c>
      <c r="B15" s="372"/>
      <c r="C15" s="373"/>
      <c r="D15" s="9">
        <v>0</v>
      </c>
      <c r="E15" s="178">
        <v>0</v>
      </c>
      <c r="F15" s="190">
        <v>0</v>
      </c>
      <c r="G15" s="9">
        <f>H15</f>
        <v>0</v>
      </c>
      <c r="H15" s="178">
        <v>0</v>
      </c>
      <c r="I15" s="190">
        <v>0</v>
      </c>
      <c r="J15" s="9">
        <f>K15</f>
        <v>0</v>
      </c>
      <c r="K15" s="196">
        <v>0</v>
      </c>
      <c r="L15" s="9">
        <f>M15</f>
        <v>2.3</v>
      </c>
      <c r="M15" s="178">
        <v>2.3</v>
      </c>
      <c r="N15" s="179">
        <v>0</v>
      </c>
    </row>
    <row r="16" spans="1:14" ht="22.5" customHeight="1">
      <c r="A16" s="299" t="s">
        <v>59</v>
      </c>
      <c r="B16" s="300"/>
      <c r="C16" s="300"/>
      <c r="D16" s="12">
        <f>SUM(D17:D28)</f>
        <v>905.1999999999999</v>
      </c>
      <c r="E16" s="180">
        <f>SUM(E17:E28)</f>
        <v>905.1999999999999</v>
      </c>
      <c r="F16" s="191">
        <v>0</v>
      </c>
      <c r="G16" s="12">
        <f aca="true" t="shared" si="0" ref="G16:G28">H16</f>
        <v>905.1999999999999</v>
      </c>
      <c r="H16" s="180">
        <f>SUM(H17:H28)</f>
        <v>905.1999999999999</v>
      </c>
      <c r="I16" s="191">
        <v>0</v>
      </c>
      <c r="J16" s="12">
        <f aca="true" t="shared" si="1" ref="J16:J53">K16</f>
        <v>668.8000000000001</v>
      </c>
      <c r="K16" s="196">
        <f>SUM(K17:K28)</f>
        <v>668.8000000000001</v>
      </c>
      <c r="L16" s="9">
        <f>M16+N16</f>
        <v>836.8000000000001</v>
      </c>
      <c r="M16" s="180">
        <f>M17+M18+M19+M20+M21+M22+M23+M24+M25+M26+M27+M28</f>
        <v>836.8000000000001</v>
      </c>
      <c r="N16" s="181">
        <v>0</v>
      </c>
    </row>
    <row r="17" spans="1:14" ht="35.25" customHeight="1">
      <c r="A17" s="374" t="s">
        <v>60</v>
      </c>
      <c r="B17" s="375"/>
      <c r="C17" s="375"/>
      <c r="D17" s="12">
        <f>E17</f>
        <v>195.5</v>
      </c>
      <c r="E17" s="180">
        <v>195.5</v>
      </c>
      <c r="F17" s="191">
        <v>0</v>
      </c>
      <c r="G17" s="12">
        <f t="shared" si="0"/>
        <v>195.5</v>
      </c>
      <c r="H17" s="180">
        <v>195.5</v>
      </c>
      <c r="I17" s="191">
        <v>0</v>
      </c>
      <c r="J17" s="12">
        <f t="shared" si="1"/>
        <v>144.4</v>
      </c>
      <c r="K17" s="196">
        <v>144.4</v>
      </c>
      <c r="L17" s="9">
        <f aca="true" t="shared" si="2" ref="L17:L28">M17+N17</f>
        <v>178.9</v>
      </c>
      <c r="M17" s="180">
        <v>178.9</v>
      </c>
      <c r="N17" s="181">
        <v>0</v>
      </c>
    </row>
    <row r="18" spans="1:14" ht="38.25" customHeight="1">
      <c r="A18" s="374" t="s">
        <v>61</v>
      </c>
      <c r="B18" s="375"/>
      <c r="C18" s="375"/>
      <c r="D18" s="12">
        <f aca="true" t="shared" si="3" ref="D18:D28">E18</f>
        <v>328.6</v>
      </c>
      <c r="E18" s="180">
        <v>328.6</v>
      </c>
      <c r="F18" s="191">
        <v>0</v>
      </c>
      <c r="G18" s="12">
        <f t="shared" si="0"/>
        <v>328.6</v>
      </c>
      <c r="H18" s="180">
        <v>328.6</v>
      </c>
      <c r="I18" s="191">
        <v>0</v>
      </c>
      <c r="J18" s="12">
        <f t="shared" si="1"/>
        <v>242.8</v>
      </c>
      <c r="K18" s="196">
        <v>242.8</v>
      </c>
      <c r="L18" s="9">
        <f t="shared" si="2"/>
        <v>325.3</v>
      </c>
      <c r="M18" s="180">
        <v>325.3</v>
      </c>
      <c r="N18" s="181">
        <v>0</v>
      </c>
    </row>
    <row r="19" spans="1:14" ht="38.25" customHeight="1">
      <c r="A19" s="374" t="s">
        <v>62</v>
      </c>
      <c r="B19" s="375"/>
      <c r="C19" s="375"/>
      <c r="D19" s="12">
        <f t="shared" si="3"/>
        <v>5</v>
      </c>
      <c r="E19" s="180">
        <v>5</v>
      </c>
      <c r="F19" s="191">
        <v>0</v>
      </c>
      <c r="G19" s="12">
        <f t="shared" si="0"/>
        <v>5</v>
      </c>
      <c r="H19" s="180">
        <v>5</v>
      </c>
      <c r="I19" s="191">
        <v>0</v>
      </c>
      <c r="J19" s="12">
        <f t="shared" si="1"/>
        <v>3.7</v>
      </c>
      <c r="K19" s="196">
        <v>3.7</v>
      </c>
      <c r="L19" s="9">
        <f t="shared" si="2"/>
        <v>4.9</v>
      </c>
      <c r="M19" s="180">
        <v>4.9</v>
      </c>
      <c r="N19" s="181">
        <v>0</v>
      </c>
    </row>
    <row r="20" spans="1:14" ht="36" customHeight="1">
      <c r="A20" s="374" t="s">
        <v>63</v>
      </c>
      <c r="B20" s="375"/>
      <c r="C20" s="375"/>
      <c r="D20" s="12">
        <f t="shared" si="3"/>
        <v>76.5</v>
      </c>
      <c r="E20" s="180">
        <v>76.5</v>
      </c>
      <c r="F20" s="191">
        <v>0</v>
      </c>
      <c r="G20" s="12">
        <f t="shared" si="0"/>
        <v>76.5</v>
      </c>
      <c r="H20" s="180">
        <v>76.5</v>
      </c>
      <c r="I20" s="191">
        <v>0</v>
      </c>
      <c r="J20" s="12">
        <f t="shared" si="1"/>
        <v>56.5</v>
      </c>
      <c r="K20" s="196">
        <v>56.5</v>
      </c>
      <c r="L20" s="9">
        <f t="shared" si="2"/>
        <v>57.5</v>
      </c>
      <c r="M20" s="180">
        <v>57.5</v>
      </c>
      <c r="N20" s="181">
        <v>0</v>
      </c>
    </row>
    <row r="21" spans="1:14" ht="41.25" customHeight="1">
      <c r="A21" s="374" t="s">
        <v>64</v>
      </c>
      <c r="B21" s="375"/>
      <c r="C21" s="375"/>
      <c r="D21" s="12">
        <f t="shared" si="3"/>
        <v>56.2</v>
      </c>
      <c r="E21" s="180">
        <v>56.2</v>
      </c>
      <c r="F21" s="191">
        <v>0</v>
      </c>
      <c r="G21" s="12">
        <f t="shared" si="0"/>
        <v>56.2</v>
      </c>
      <c r="H21" s="180">
        <v>56.2</v>
      </c>
      <c r="I21" s="191">
        <v>0</v>
      </c>
      <c r="J21" s="12">
        <f t="shared" si="1"/>
        <v>41.6</v>
      </c>
      <c r="K21" s="196">
        <v>41.6</v>
      </c>
      <c r="L21" s="9">
        <f t="shared" si="2"/>
        <v>55.1</v>
      </c>
      <c r="M21" s="180">
        <v>55.1</v>
      </c>
      <c r="N21" s="181">
        <v>0</v>
      </c>
    </row>
    <row r="22" spans="1:14" ht="38.25" customHeight="1">
      <c r="A22" s="374" t="s">
        <v>65</v>
      </c>
      <c r="B22" s="375"/>
      <c r="C22" s="375"/>
      <c r="D22" s="12">
        <f t="shared" si="3"/>
        <v>36</v>
      </c>
      <c r="E22" s="180">
        <v>36</v>
      </c>
      <c r="F22" s="191">
        <v>0</v>
      </c>
      <c r="G22" s="12">
        <f t="shared" si="0"/>
        <v>36</v>
      </c>
      <c r="H22" s="180">
        <v>36</v>
      </c>
      <c r="I22" s="191">
        <v>0</v>
      </c>
      <c r="J22" s="12">
        <f t="shared" si="1"/>
        <v>26.6</v>
      </c>
      <c r="K22" s="196">
        <v>26.6</v>
      </c>
      <c r="L22" s="9">
        <f t="shared" si="2"/>
        <v>27</v>
      </c>
      <c r="M22" s="180">
        <v>27</v>
      </c>
      <c r="N22" s="181">
        <v>0</v>
      </c>
    </row>
    <row r="23" spans="1:14" ht="36" customHeight="1">
      <c r="A23" s="374" t="s">
        <v>66</v>
      </c>
      <c r="B23" s="375"/>
      <c r="C23" s="375"/>
      <c r="D23" s="12">
        <f t="shared" si="3"/>
        <v>0.3</v>
      </c>
      <c r="E23" s="180">
        <v>0.3</v>
      </c>
      <c r="F23" s="191">
        <v>0</v>
      </c>
      <c r="G23" s="12">
        <f t="shared" si="0"/>
        <v>0.3</v>
      </c>
      <c r="H23" s="180">
        <v>0.3</v>
      </c>
      <c r="I23" s="191">
        <v>0</v>
      </c>
      <c r="J23" s="12">
        <f t="shared" si="1"/>
        <v>0.2</v>
      </c>
      <c r="K23" s="196">
        <v>0.2</v>
      </c>
      <c r="L23" s="9">
        <f t="shared" si="2"/>
        <v>0.5</v>
      </c>
      <c r="M23" s="180">
        <v>0.5</v>
      </c>
      <c r="N23" s="181">
        <v>0</v>
      </c>
    </row>
    <row r="24" spans="1:14" ht="35.25" customHeight="1">
      <c r="A24" s="374" t="s">
        <v>67</v>
      </c>
      <c r="B24" s="375"/>
      <c r="C24" s="375"/>
      <c r="D24" s="12">
        <f t="shared" si="3"/>
        <v>0.3</v>
      </c>
      <c r="E24" s="180">
        <v>0.3</v>
      </c>
      <c r="F24" s="191">
        <v>0</v>
      </c>
      <c r="G24" s="12">
        <f t="shared" si="0"/>
        <v>0.3</v>
      </c>
      <c r="H24" s="180">
        <v>0.3</v>
      </c>
      <c r="I24" s="191">
        <v>0</v>
      </c>
      <c r="J24" s="12">
        <f t="shared" si="1"/>
        <v>0.2</v>
      </c>
      <c r="K24" s="196">
        <v>0.2</v>
      </c>
      <c r="L24" s="9">
        <f t="shared" si="2"/>
        <v>0.1</v>
      </c>
      <c r="M24" s="180">
        <v>0.1</v>
      </c>
      <c r="N24" s="181">
        <v>0</v>
      </c>
    </row>
    <row r="25" spans="1:14" ht="34.5" customHeight="1">
      <c r="A25" s="374" t="s">
        <v>68</v>
      </c>
      <c r="B25" s="375"/>
      <c r="C25" s="375"/>
      <c r="D25" s="12">
        <f t="shared" si="3"/>
        <v>0.8</v>
      </c>
      <c r="E25" s="180">
        <v>0.8</v>
      </c>
      <c r="F25" s="191">
        <v>0</v>
      </c>
      <c r="G25" s="12">
        <f t="shared" si="0"/>
        <v>0.8</v>
      </c>
      <c r="H25" s="180">
        <v>0.8</v>
      </c>
      <c r="I25" s="191">
        <v>0</v>
      </c>
      <c r="J25" s="12">
        <f t="shared" si="1"/>
        <v>0.6</v>
      </c>
      <c r="K25" s="196">
        <v>0.6</v>
      </c>
      <c r="L25" s="9">
        <f t="shared" si="2"/>
        <v>0.9</v>
      </c>
      <c r="M25" s="180">
        <v>0.9</v>
      </c>
      <c r="N25" s="181">
        <v>0</v>
      </c>
    </row>
    <row r="26" spans="1:14" ht="35.25" customHeight="1">
      <c r="A26" s="374" t="s">
        <v>69</v>
      </c>
      <c r="B26" s="375"/>
      <c r="C26" s="375"/>
      <c r="D26" s="12">
        <f t="shared" si="3"/>
        <v>22.4</v>
      </c>
      <c r="E26" s="180">
        <v>22.4</v>
      </c>
      <c r="F26" s="191">
        <v>0</v>
      </c>
      <c r="G26" s="12">
        <f t="shared" si="0"/>
        <v>22.4</v>
      </c>
      <c r="H26" s="180">
        <v>22.4</v>
      </c>
      <c r="I26" s="191">
        <v>0</v>
      </c>
      <c r="J26" s="12">
        <f t="shared" si="1"/>
        <v>16.6</v>
      </c>
      <c r="K26" s="196">
        <v>16.6</v>
      </c>
      <c r="L26" s="9">
        <f t="shared" si="2"/>
        <v>22</v>
      </c>
      <c r="M26" s="180">
        <v>22</v>
      </c>
      <c r="N26" s="181">
        <v>0</v>
      </c>
    </row>
    <row r="27" spans="1:14" ht="32.25" customHeight="1">
      <c r="A27" s="374" t="s">
        <v>70</v>
      </c>
      <c r="B27" s="375"/>
      <c r="C27" s="375"/>
      <c r="D27" s="12">
        <f t="shared" si="3"/>
        <v>152</v>
      </c>
      <c r="E27" s="180">
        <v>152</v>
      </c>
      <c r="F27" s="191">
        <v>0</v>
      </c>
      <c r="G27" s="12">
        <f t="shared" si="0"/>
        <v>152</v>
      </c>
      <c r="H27" s="180">
        <v>152</v>
      </c>
      <c r="I27" s="191">
        <v>0</v>
      </c>
      <c r="J27" s="12">
        <f t="shared" si="1"/>
        <v>112.3</v>
      </c>
      <c r="K27" s="196">
        <v>112.3</v>
      </c>
      <c r="L27" s="9">
        <f t="shared" si="2"/>
        <v>117</v>
      </c>
      <c r="M27" s="180">
        <v>117</v>
      </c>
      <c r="N27" s="181">
        <v>0</v>
      </c>
    </row>
    <row r="28" spans="1:14" ht="36.75" customHeight="1" thickBot="1">
      <c r="A28" s="366" t="s">
        <v>71</v>
      </c>
      <c r="B28" s="367"/>
      <c r="C28" s="367"/>
      <c r="D28" s="110">
        <f t="shared" si="3"/>
        <v>31.6</v>
      </c>
      <c r="E28" s="182">
        <v>31.6</v>
      </c>
      <c r="F28" s="191">
        <v>0</v>
      </c>
      <c r="G28" s="12">
        <f t="shared" si="0"/>
        <v>31.6</v>
      </c>
      <c r="H28" s="182">
        <v>31.6</v>
      </c>
      <c r="I28" s="191">
        <v>0</v>
      </c>
      <c r="J28" s="110">
        <f t="shared" si="1"/>
        <v>23.3</v>
      </c>
      <c r="K28" s="15">
        <v>23.3</v>
      </c>
      <c r="L28" s="9">
        <f t="shared" si="2"/>
        <v>47.6</v>
      </c>
      <c r="M28" s="188">
        <v>47.6</v>
      </c>
      <c r="N28" s="204">
        <v>0</v>
      </c>
    </row>
    <row r="29" spans="1:14" s="100" customFormat="1" ht="19.5" customHeight="1" thickBot="1">
      <c r="A29" s="274" t="s">
        <v>24</v>
      </c>
      <c r="B29" s="275"/>
      <c r="C29" s="424"/>
      <c r="D29" s="8">
        <f>E29</f>
        <v>19.7</v>
      </c>
      <c r="E29" s="176">
        <f>E32</f>
        <v>19.7</v>
      </c>
      <c r="F29" s="177">
        <f>F32+F43</f>
        <v>0</v>
      </c>
      <c r="G29" s="8">
        <f aca="true" t="shared" si="4" ref="G29:G53">H29</f>
        <v>19.7</v>
      </c>
      <c r="H29" s="176">
        <f>H32</f>
        <v>19.7</v>
      </c>
      <c r="I29" s="177">
        <f>I32+I43</f>
        <v>0</v>
      </c>
      <c r="J29" s="8">
        <f t="shared" si="1"/>
        <v>13.3</v>
      </c>
      <c r="K29" s="108">
        <f>K30</f>
        <v>13.3</v>
      </c>
      <c r="L29" s="8">
        <f>L32</f>
        <v>21.1</v>
      </c>
      <c r="M29" s="176">
        <f>M32</f>
        <v>21.1</v>
      </c>
      <c r="N29" s="189">
        <v>0</v>
      </c>
    </row>
    <row r="30" spans="1:15" s="158" customFormat="1" ht="19.5" customHeight="1">
      <c r="A30" s="363" t="s">
        <v>72</v>
      </c>
      <c r="B30" s="364"/>
      <c r="C30" s="365"/>
      <c r="D30" s="117">
        <f>D31</f>
        <v>19.7</v>
      </c>
      <c r="E30" s="183">
        <f>E31</f>
        <v>19.7</v>
      </c>
      <c r="F30" s="184">
        <v>0</v>
      </c>
      <c r="G30" s="44">
        <f t="shared" si="4"/>
        <v>19.7</v>
      </c>
      <c r="H30" s="183">
        <f>H31</f>
        <v>19.7</v>
      </c>
      <c r="I30" s="184">
        <v>0</v>
      </c>
      <c r="J30" s="117">
        <f t="shared" si="1"/>
        <v>13.3</v>
      </c>
      <c r="K30" s="33">
        <f>K31</f>
        <v>13.3</v>
      </c>
      <c r="L30" s="117">
        <f aca="true" t="shared" si="5" ref="L30:L37">M30</f>
        <v>21.1</v>
      </c>
      <c r="M30" s="183">
        <f>M31</f>
        <v>21.1</v>
      </c>
      <c r="N30" s="202">
        <v>0</v>
      </c>
      <c r="O30" s="157"/>
    </row>
    <row r="31" spans="1:15" s="5" customFormat="1" ht="21" customHeight="1">
      <c r="A31" s="360" t="s">
        <v>73</v>
      </c>
      <c r="B31" s="361"/>
      <c r="C31" s="362"/>
      <c r="D31" s="47">
        <f>D32</f>
        <v>19.7</v>
      </c>
      <c r="E31" s="185">
        <f>E32</f>
        <v>19.7</v>
      </c>
      <c r="F31" s="192">
        <v>0</v>
      </c>
      <c r="G31" s="47">
        <f t="shared" si="4"/>
        <v>19.7</v>
      </c>
      <c r="H31" s="185">
        <f>H32</f>
        <v>19.7</v>
      </c>
      <c r="I31" s="192">
        <v>0</v>
      </c>
      <c r="J31" s="47">
        <f t="shared" si="1"/>
        <v>13.3</v>
      </c>
      <c r="K31" s="114">
        <f>K32</f>
        <v>13.3</v>
      </c>
      <c r="L31" s="47">
        <f t="shared" si="5"/>
        <v>21.1</v>
      </c>
      <c r="M31" s="185">
        <f>M32</f>
        <v>21.1</v>
      </c>
      <c r="N31" s="200">
        <v>0</v>
      </c>
      <c r="O31" s="95"/>
    </row>
    <row r="32" spans="1:15" s="5" customFormat="1" ht="21.75" customHeight="1">
      <c r="A32" s="428" t="s">
        <v>25</v>
      </c>
      <c r="B32" s="429"/>
      <c r="C32" s="430"/>
      <c r="D32" s="12">
        <f>E32</f>
        <v>19.7</v>
      </c>
      <c r="E32" s="186">
        <v>19.7</v>
      </c>
      <c r="F32" s="193">
        <v>0</v>
      </c>
      <c r="G32" s="12">
        <f t="shared" si="4"/>
        <v>19.7</v>
      </c>
      <c r="H32" s="186">
        <v>19.7</v>
      </c>
      <c r="I32" s="193">
        <v>0</v>
      </c>
      <c r="J32" s="12">
        <f t="shared" si="1"/>
        <v>13.3</v>
      </c>
      <c r="K32" s="123">
        <v>13.3</v>
      </c>
      <c r="L32" s="12">
        <f t="shared" si="5"/>
        <v>21.1</v>
      </c>
      <c r="M32" s="186">
        <v>21.1</v>
      </c>
      <c r="N32" s="201">
        <v>0</v>
      </c>
      <c r="O32" s="95"/>
    </row>
    <row r="33" spans="1:15" s="159" customFormat="1" ht="24.75" customHeight="1" thickBot="1">
      <c r="A33" s="363" t="s">
        <v>75</v>
      </c>
      <c r="B33" s="364"/>
      <c r="C33" s="365"/>
      <c r="D33" s="117">
        <f>D35</f>
        <v>38.5</v>
      </c>
      <c r="E33" s="183">
        <f>E34</f>
        <v>38.5</v>
      </c>
      <c r="F33" s="184">
        <v>0</v>
      </c>
      <c r="G33" s="117">
        <f t="shared" si="4"/>
        <v>38.5</v>
      </c>
      <c r="H33" s="183">
        <f>H34</f>
        <v>38.5</v>
      </c>
      <c r="I33" s="184">
        <v>0</v>
      </c>
      <c r="J33" s="117">
        <f t="shared" si="1"/>
        <v>27.5</v>
      </c>
      <c r="K33" s="33">
        <f>K34</f>
        <v>27.5</v>
      </c>
      <c r="L33" s="117">
        <f t="shared" si="5"/>
        <v>19.4</v>
      </c>
      <c r="M33" s="183">
        <f>M34</f>
        <v>19.4</v>
      </c>
      <c r="N33" s="202">
        <v>0</v>
      </c>
      <c r="O33" s="197"/>
    </row>
    <row r="34" spans="1:15" s="102" customFormat="1" ht="25.5" customHeight="1" thickBot="1">
      <c r="A34" s="274" t="s">
        <v>74</v>
      </c>
      <c r="B34" s="275"/>
      <c r="C34" s="424"/>
      <c r="D34" s="8">
        <f>D33</f>
        <v>38.5</v>
      </c>
      <c r="E34" s="176">
        <f>E35</f>
        <v>38.5</v>
      </c>
      <c r="F34" s="177">
        <v>0</v>
      </c>
      <c r="G34" s="8">
        <f t="shared" si="4"/>
        <v>38.5</v>
      </c>
      <c r="H34" s="176">
        <f>H35</f>
        <v>38.5</v>
      </c>
      <c r="I34" s="177">
        <v>0</v>
      </c>
      <c r="J34" s="8">
        <f t="shared" si="1"/>
        <v>27.5</v>
      </c>
      <c r="K34" s="108">
        <f>K35</f>
        <v>27.5</v>
      </c>
      <c r="L34" s="8">
        <f t="shared" si="5"/>
        <v>19.4</v>
      </c>
      <c r="M34" s="176">
        <f>M35</f>
        <v>19.4</v>
      </c>
      <c r="N34" s="189">
        <v>0</v>
      </c>
      <c r="O34" s="198"/>
    </row>
    <row r="35" spans="1:15" s="99" customFormat="1" ht="69" customHeight="1">
      <c r="A35" s="425" t="s">
        <v>76</v>
      </c>
      <c r="B35" s="426"/>
      <c r="C35" s="427"/>
      <c r="D35" s="9">
        <f>D36</f>
        <v>38.5</v>
      </c>
      <c r="E35" s="187">
        <f>E36</f>
        <v>38.5</v>
      </c>
      <c r="F35" s="194">
        <v>0</v>
      </c>
      <c r="G35" s="9">
        <f t="shared" si="4"/>
        <v>38.5</v>
      </c>
      <c r="H35" s="187">
        <f>H36</f>
        <v>38.5</v>
      </c>
      <c r="I35" s="194">
        <v>0</v>
      </c>
      <c r="J35" s="9">
        <f t="shared" si="1"/>
        <v>27.5</v>
      </c>
      <c r="K35" s="120">
        <f>K36</f>
        <v>27.5</v>
      </c>
      <c r="L35" s="9">
        <f t="shared" si="5"/>
        <v>19.4</v>
      </c>
      <c r="M35" s="187">
        <f>M36</f>
        <v>19.4</v>
      </c>
      <c r="N35" s="203">
        <v>0</v>
      </c>
      <c r="O35" s="98"/>
    </row>
    <row r="36" spans="1:15" s="101" customFormat="1" ht="70.5" customHeight="1" thickBot="1">
      <c r="A36" s="336" t="s">
        <v>77</v>
      </c>
      <c r="B36" s="337"/>
      <c r="C36" s="338"/>
      <c r="D36" s="110">
        <f>E36</f>
        <v>38.5</v>
      </c>
      <c r="E36" s="188">
        <v>38.5</v>
      </c>
      <c r="F36" s="195">
        <v>0</v>
      </c>
      <c r="G36" s="110">
        <f t="shared" si="4"/>
        <v>38.5</v>
      </c>
      <c r="H36" s="188">
        <v>38.5</v>
      </c>
      <c r="I36" s="195">
        <v>0</v>
      </c>
      <c r="J36" s="110">
        <f t="shared" si="1"/>
        <v>27.5</v>
      </c>
      <c r="K36" s="112">
        <v>27.5</v>
      </c>
      <c r="L36" s="110">
        <f t="shared" si="5"/>
        <v>19.4</v>
      </c>
      <c r="M36" s="188">
        <v>19.4</v>
      </c>
      <c r="N36" s="204">
        <v>0</v>
      </c>
      <c r="O36" s="199"/>
    </row>
    <row r="37" spans="1:14" s="160" customFormat="1" ht="22.5" customHeight="1" thickBot="1">
      <c r="A37" s="339" t="s">
        <v>29</v>
      </c>
      <c r="B37" s="340"/>
      <c r="C37" s="341"/>
      <c r="D37" s="8">
        <f>E37</f>
        <v>963.3</v>
      </c>
      <c r="E37" s="176">
        <f>E12+E29+E33-0.1</f>
        <v>963.3</v>
      </c>
      <c r="F37" s="177">
        <v>0</v>
      </c>
      <c r="G37" s="8">
        <f t="shared" si="4"/>
        <v>963.3</v>
      </c>
      <c r="H37" s="176">
        <f>H12+H29+H33-0.1</f>
        <v>963.3</v>
      </c>
      <c r="I37" s="177">
        <v>0</v>
      </c>
      <c r="J37" s="8">
        <f t="shared" si="1"/>
        <v>709.6</v>
      </c>
      <c r="K37" s="108">
        <f>K33+K29+K12</f>
        <v>709.6</v>
      </c>
      <c r="L37" s="8">
        <f t="shared" si="5"/>
        <v>879.6</v>
      </c>
      <c r="M37" s="176">
        <f>M33+M29+M12</f>
        <v>879.6</v>
      </c>
      <c r="N37" s="189">
        <v>0</v>
      </c>
    </row>
    <row r="38" spans="1:14" s="169" customFormat="1" ht="50.25" customHeight="1" thickBot="1">
      <c r="A38" s="167"/>
      <c r="B38" s="167"/>
      <c r="C38" s="167"/>
      <c r="D38" s="168"/>
      <c r="E38" s="168"/>
      <c r="F38" s="170">
        <v>2</v>
      </c>
      <c r="G38" s="168"/>
      <c r="H38" s="168"/>
      <c r="I38" s="168"/>
      <c r="J38" s="168"/>
      <c r="K38" s="168"/>
      <c r="L38" s="168"/>
      <c r="M38" s="168"/>
      <c r="N38" s="168"/>
    </row>
    <row r="39" spans="1:15" s="172" customFormat="1" ht="28.5" customHeight="1" thickBot="1">
      <c r="A39" s="351" t="s">
        <v>38</v>
      </c>
      <c r="B39" s="352"/>
      <c r="C39" s="431"/>
      <c r="D39" s="302" t="s">
        <v>52</v>
      </c>
      <c r="E39" s="291" t="s">
        <v>10</v>
      </c>
      <c r="F39" s="291"/>
      <c r="G39" s="302" t="s">
        <v>53</v>
      </c>
      <c r="H39" s="291" t="s">
        <v>10</v>
      </c>
      <c r="I39" s="291"/>
      <c r="J39" s="302" t="s">
        <v>91</v>
      </c>
      <c r="K39" s="175" t="s">
        <v>10</v>
      </c>
      <c r="L39" s="399" t="s">
        <v>92</v>
      </c>
      <c r="M39" s="291" t="s">
        <v>10</v>
      </c>
      <c r="N39" s="292"/>
      <c r="O39" s="171"/>
    </row>
    <row r="40" spans="1:15" s="1" customFormat="1" ht="12.75" customHeight="1">
      <c r="A40" s="353"/>
      <c r="B40" s="354"/>
      <c r="C40" s="432"/>
      <c r="D40" s="303"/>
      <c r="E40" s="287" t="s">
        <v>11</v>
      </c>
      <c r="F40" s="289" t="s">
        <v>12</v>
      </c>
      <c r="G40" s="303"/>
      <c r="H40" s="287" t="s">
        <v>11</v>
      </c>
      <c r="I40" s="289" t="s">
        <v>12</v>
      </c>
      <c r="J40" s="303"/>
      <c r="K40" s="412" t="s">
        <v>11</v>
      </c>
      <c r="L40" s="400"/>
      <c r="M40" s="287" t="s">
        <v>11</v>
      </c>
      <c r="N40" s="397" t="s">
        <v>12</v>
      </c>
      <c r="O40" s="29"/>
    </row>
    <row r="41" spans="1:15" s="174" customFormat="1" ht="37.5" customHeight="1" thickBot="1">
      <c r="A41" s="355"/>
      <c r="B41" s="356"/>
      <c r="C41" s="433"/>
      <c r="D41" s="304"/>
      <c r="E41" s="288"/>
      <c r="F41" s="290"/>
      <c r="G41" s="304"/>
      <c r="H41" s="288"/>
      <c r="I41" s="290"/>
      <c r="J41" s="411"/>
      <c r="K41" s="413"/>
      <c r="L41" s="401"/>
      <c r="M41" s="288"/>
      <c r="N41" s="398"/>
      <c r="O41" s="173"/>
    </row>
    <row r="42" spans="1:14" ht="25.5" customHeight="1" thickBot="1">
      <c r="A42" s="405" t="s">
        <v>1</v>
      </c>
      <c r="B42" s="406"/>
      <c r="C42" s="407"/>
      <c r="D42" s="107"/>
      <c r="E42" s="183"/>
      <c r="F42" s="202"/>
      <c r="G42" s="107"/>
      <c r="H42" s="183"/>
      <c r="I42" s="202"/>
      <c r="J42" s="117"/>
      <c r="K42" s="127"/>
      <c r="L42" s="107"/>
      <c r="M42" s="118"/>
      <c r="N42" s="119"/>
    </row>
    <row r="43" spans="1:14" s="100" customFormat="1" ht="26.25" customHeight="1" thickBot="1">
      <c r="A43" s="143" t="s">
        <v>28</v>
      </c>
      <c r="B43" s="144"/>
      <c r="C43" s="145"/>
      <c r="D43" s="8">
        <f aca="true" t="shared" si="6" ref="D43:D53">E43</f>
        <v>92816.30000000002</v>
      </c>
      <c r="E43" s="176">
        <f>E44</f>
        <v>92816.30000000002</v>
      </c>
      <c r="F43" s="189">
        <v>0</v>
      </c>
      <c r="G43" s="8">
        <f>G44</f>
        <v>92902.70000000001</v>
      </c>
      <c r="H43" s="176">
        <f>H44</f>
        <v>92902.70000000001</v>
      </c>
      <c r="I43" s="189">
        <v>0</v>
      </c>
      <c r="J43" s="8">
        <f t="shared" si="1"/>
        <v>68162</v>
      </c>
      <c r="K43" s="164">
        <f>K44</f>
        <v>68162</v>
      </c>
      <c r="L43" s="8">
        <f>L44</f>
        <v>67510.9</v>
      </c>
      <c r="M43" s="108">
        <f>M45+M48</f>
        <v>67510.9</v>
      </c>
      <c r="N43" s="109">
        <v>0</v>
      </c>
    </row>
    <row r="44" spans="1:14" s="100" customFormat="1" ht="17.25" thickBot="1">
      <c r="A44" s="342" t="s">
        <v>30</v>
      </c>
      <c r="B44" s="343"/>
      <c r="C44" s="344"/>
      <c r="D44" s="8">
        <f t="shared" si="6"/>
        <v>92816.30000000002</v>
      </c>
      <c r="E44" s="176">
        <f>E45+E48</f>
        <v>92816.30000000002</v>
      </c>
      <c r="F44" s="189">
        <v>0</v>
      </c>
      <c r="G44" s="8">
        <f t="shared" si="4"/>
        <v>92902.70000000001</v>
      </c>
      <c r="H44" s="176">
        <f>H45+H48</f>
        <v>92902.70000000001</v>
      </c>
      <c r="I44" s="189">
        <v>0</v>
      </c>
      <c r="J44" s="8">
        <f t="shared" si="1"/>
        <v>68162</v>
      </c>
      <c r="K44" s="164">
        <f>K45+K48</f>
        <v>68162</v>
      </c>
      <c r="L44" s="8">
        <f>L45+L48</f>
        <v>67510.9</v>
      </c>
      <c r="M44" s="108">
        <f>M45+M48</f>
        <v>67510.9</v>
      </c>
      <c r="N44" s="109">
        <v>0</v>
      </c>
    </row>
    <row r="45" spans="1:14" s="100" customFormat="1" ht="24" customHeight="1" thickBot="1">
      <c r="A45" s="342" t="s">
        <v>39</v>
      </c>
      <c r="B45" s="343"/>
      <c r="C45" s="344"/>
      <c r="D45" s="8">
        <f>E45</f>
        <v>22701.100000000002</v>
      </c>
      <c r="E45" s="176">
        <f>E46+E47</f>
        <v>22701.100000000002</v>
      </c>
      <c r="F45" s="189">
        <v>0</v>
      </c>
      <c r="G45" s="8">
        <f>H45</f>
        <v>22701.100000000002</v>
      </c>
      <c r="H45" s="176">
        <f>H46+H47</f>
        <v>22701.100000000002</v>
      </c>
      <c r="I45" s="189">
        <v>0</v>
      </c>
      <c r="J45" s="8">
        <f>K45</f>
        <v>17603.300000000003</v>
      </c>
      <c r="K45" s="164">
        <f>K46+K47</f>
        <v>17603.300000000003</v>
      </c>
      <c r="L45" s="8">
        <f>M45</f>
        <v>17603.300000000003</v>
      </c>
      <c r="M45" s="108">
        <f>M46+M47</f>
        <v>17603.300000000003</v>
      </c>
      <c r="N45" s="109">
        <v>0</v>
      </c>
    </row>
    <row r="46" spans="1:14" ht="52.5" customHeight="1">
      <c r="A46" s="345" t="s">
        <v>32</v>
      </c>
      <c r="B46" s="346"/>
      <c r="C46" s="347"/>
      <c r="D46" s="10">
        <f>E46</f>
        <v>22537.4</v>
      </c>
      <c r="E46" s="205">
        <v>22537.4</v>
      </c>
      <c r="F46" s="206">
        <v>0</v>
      </c>
      <c r="G46" s="10">
        <f>H46</f>
        <v>22537.4</v>
      </c>
      <c r="H46" s="205">
        <v>22537.4</v>
      </c>
      <c r="I46" s="206">
        <v>0</v>
      </c>
      <c r="J46" s="10">
        <f t="shared" si="1"/>
        <v>17553.9</v>
      </c>
      <c r="K46" s="162">
        <v>17553.9</v>
      </c>
      <c r="L46" s="10">
        <f aca="true" t="shared" si="7" ref="L46:L52">M46</f>
        <v>17553.9</v>
      </c>
      <c r="M46" s="15">
        <v>17553.9</v>
      </c>
      <c r="N46" s="111">
        <v>0</v>
      </c>
    </row>
    <row r="47" spans="1:14" ht="127.5" customHeight="1" thickBot="1">
      <c r="A47" s="348" t="s">
        <v>87</v>
      </c>
      <c r="B47" s="349"/>
      <c r="C47" s="350"/>
      <c r="D47" s="227">
        <f>E47</f>
        <v>163.7</v>
      </c>
      <c r="E47" s="228">
        <v>163.7</v>
      </c>
      <c r="F47" s="229">
        <v>0</v>
      </c>
      <c r="G47" s="227">
        <f>H47</f>
        <v>163.7</v>
      </c>
      <c r="H47" s="228">
        <v>163.7</v>
      </c>
      <c r="I47" s="229">
        <v>0</v>
      </c>
      <c r="J47" s="227">
        <f>K47</f>
        <v>49.4</v>
      </c>
      <c r="K47" s="230">
        <v>49.4</v>
      </c>
      <c r="L47" s="227">
        <f>M47</f>
        <v>49.4</v>
      </c>
      <c r="M47" s="231">
        <v>49.4</v>
      </c>
      <c r="N47" s="232">
        <v>0</v>
      </c>
    </row>
    <row r="48" spans="1:14" s="100" customFormat="1" ht="22.5" customHeight="1" thickBot="1">
      <c r="A48" s="305" t="s">
        <v>31</v>
      </c>
      <c r="B48" s="265"/>
      <c r="C48" s="266"/>
      <c r="D48" s="8">
        <f t="shared" si="6"/>
        <v>70115.20000000001</v>
      </c>
      <c r="E48" s="176">
        <f>E49+E50+E51+E52</f>
        <v>70115.20000000001</v>
      </c>
      <c r="F48" s="189">
        <v>0</v>
      </c>
      <c r="G48" s="8">
        <f>H48</f>
        <v>70201.6</v>
      </c>
      <c r="H48" s="176">
        <f>H49+H50+H51+H52</f>
        <v>70201.6</v>
      </c>
      <c r="I48" s="189">
        <v>0</v>
      </c>
      <c r="J48" s="8">
        <f t="shared" si="1"/>
        <v>50558.7</v>
      </c>
      <c r="K48" s="164">
        <f>K49+K50+K51+K52</f>
        <v>50558.7</v>
      </c>
      <c r="L48" s="8">
        <f t="shared" si="7"/>
        <v>49907.6</v>
      </c>
      <c r="M48" s="122">
        <f>M49+M50+M51+M52</f>
        <v>49907.6</v>
      </c>
      <c r="N48" s="122">
        <v>0</v>
      </c>
    </row>
    <row r="49" spans="1:14" ht="57" customHeight="1">
      <c r="A49" s="306" t="s">
        <v>33</v>
      </c>
      <c r="B49" s="307"/>
      <c r="C49" s="308"/>
      <c r="D49" s="9">
        <f t="shared" si="6"/>
        <v>68333.6</v>
      </c>
      <c r="E49" s="187">
        <v>68333.6</v>
      </c>
      <c r="F49" s="203">
        <v>0</v>
      </c>
      <c r="G49" s="10">
        <f t="shared" si="4"/>
        <v>68333.6</v>
      </c>
      <c r="H49" s="187">
        <v>68333.6</v>
      </c>
      <c r="I49" s="203">
        <v>0</v>
      </c>
      <c r="J49" s="9">
        <f t="shared" si="1"/>
        <v>49136</v>
      </c>
      <c r="K49" s="161">
        <v>49136</v>
      </c>
      <c r="L49" s="9">
        <f t="shared" si="7"/>
        <v>48587.4</v>
      </c>
      <c r="M49" s="120">
        <v>48587.4</v>
      </c>
      <c r="N49" s="121">
        <v>0</v>
      </c>
    </row>
    <row r="50" spans="1:14" ht="186" customHeight="1">
      <c r="A50" s="299" t="s">
        <v>78</v>
      </c>
      <c r="B50" s="300"/>
      <c r="C50" s="301"/>
      <c r="D50" s="9">
        <f t="shared" si="6"/>
        <v>50</v>
      </c>
      <c r="E50" s="187">
        <v>50</v>
      </c>
      <c r="F50" s="203">
        <v>0</v>
      </c>
      <c r="G50" s="12">
        <f t="shared" si="4"/>
        <v>50</v>
      </c>
      <c r="H50" s="187">
        <v>50</v>
      </c>
      <c r="I50" s="203">
        <v>0</v>
      </c>
      <c r="J50" s="12">
        <f t="shared" si="1"/>
        <v>50</v>
      </c>
      <c r="K50" s="161">
        <v>50</v>
      </c>
      <c r="L50" s="9">
        <f t="shared" si="7"/>
        <v>50</v>
      </c>
      <c r="M50" s="120">
        <v>50</v>
      </c>
      <c r="N50" s="121">
        <v>0</v>
      </c>
    </row>
    <row r="51" spans="1:14" s="233" customFormat="1" ht="21.75" customHeight="1">
      <c r="A51" s="299" t="s">
        <v>79</v>
      </c>
      <c r="B51" s="300"/>
      <c r="C51" s="301"/>
      <c r="D51" s="9">
        <f t="shared" si="6"/>
        <v>1542.8</v>
      </c>
      <c r="E51" s="187">
        <v>1542.8</v>
      </c>
      <c r="F51" s="203">
        <v>0</v>
      </c>
      <c r="G51" s="9">
        <f t="shared" si="4"/>
        <v>1589.3</v>
      </c>
      <c r="H51" s="187">
        <v>1589.3</v>
      </c>
      <c r="I51" s="203">
        <v>0</v>
      </c>
      <c r="J51" s="12">
        <f t="shared" si="1"/>
        <v>1194.6</v>
      </c>
      <c r="K51" s="161">
        <v>1194.6</v>
      </c>
      <c r="L51" s="9">
        <f t="shared" si="7"/>
        <v>1092.1</v>
      </c>
      <c r="M51" s="120">
        <v>1092.1</v>
      </c>
      <c r="N51" s="121">
        <v>0</v>
      </c>
    </row>
    <row r="52" spans="1:14" ht="102.75" customHeight="1" thickBot="1">
      <c r="A52" s="261" t="s">
        <v>80</v>
      </c>
      <c r="B52" s="262"/>
      <c r="C52" s="263"/>
      <c r="D52" s="110">
        <f t="shared" si="6"/>
        <v>188.8</v>
      </c>
      <c r="E52" s="188">
        <v>188.8</v>
      </c>
      <c r="F52" s="204">
        <v>0</v>
      </c>
      <c r="G52" s="110">
        <f t="shared" si="4"/>
        <v>228.7</v>
      </c>
      <c r="H52" s="188">
        <v>228.7</v>
      </c>
      <c r="I52" s="204">
        <v>0</v>
      </c>
      <c r="J52" s="110">
        <f t="shared" si="1"/>
        <v>178.1</v>
      </c>
      <c r="K52" s="218">
        <v>178.1</v>
      </c>
      <c r="L52" s="110">
        <f t="shared" si="7"/>
        <v>178.1</v>
      </c>
      <c r="M52" s="112">
        <v>178.1</v>
      </c>
      <c r="N52" s="113">
        <v>0</v>
      </c>
    </row>
    <row r="53" spans="1:14" s="100" customFormat="1" ht="18.75" customHeight="1" thickBot="1">
      <c r="A53" s="264" t="s">
        <v>3</v>
      </c>
      <c r="B53" s="272"/>
      <c r="C53" s="273"/>
      <c r="D53" s="124">
        <f t="shared" si="6"/>
        <v>93779.60000000002</v>
      </c>
      <c r="E53" s="207">
        <f>E43+E37</f>
        <v>93779.60000000002</v>
      </c>
      <c r="F53" s="208">
        <v>0</v>
      </c>
      <c r="G53" s="124">
        <f t="shared" si="4"/>
        <v>93866.00000000001</v>
      </c>
      <c r="H53" s="207">
        <f>H43+H37</f>
        <v>93866.00000000001</v>
      </c>
      <c r="I53" s="208">
        <v>0</v>
      </c>
      <c r="J53" s="8">
        <f t="shared" si="1"/>
        <v>68871.5</v>
      </c>
      <c r="K53" s="166">
        <f>K43+K37-0.1</f>
        <v>68871.5</v>
      </c>
      <c r="L53" s="124">
        <f>L37+L43</f>
        <v>68390.5</v>
      </c>
      <c r="M53" s="125">
        <f>M37+M43</f>
        <v>68390.5</v>
      </c>
      <c r="N53" s="126">
        <v>0</v>
      </c>
    </row>
    <row r="54" spans="1:14" s="100" customFormat="1" ht="21" customHeight="1" thickBot="1">
      <c r="A54" s="264" t="s">
        <v>5</v>
      </c>
      <c r="B54" s="265"/>
      <c r="C54" s="266"/>
      <c r="D54" s="116"/>
      <c r="E54" s="213"/>
      <c r="F54" s="214"/>
      <c r="G54" s="116"/>
      <c r="H54" s="213"/>
      <c r="I54" s="214"/>
      <c r="J54" s="116"/>
      <c r="K54" s="217"/>
      <c r="L54" s="216"/>
      <c r="M54" s="217"/>
      <c r="N54" s="215"/>
    </row>
    <row r="55" spans="1:14" s="160" customFormat="1" ht="24" customHeight="1" thickBot="1">
      <c r="A55" s="274" t="s">
        <v>86</v>
      </c>
      <c r="B55" s="275"/>
      <c r="C55" s="275"/>
      <c r="D55" s="163">
        <f>F55</f>
        <v>902.4000000000001</v>
      </c>
      <c r="E55" s="176">
        <v>0</v>
      </c>
      <c r="F55" s="189">
        <f>F56+F58+F59+F60</f>
        <v>902.4000000000001</v>
      </c>
      <c r="G55" s="8">
        <f>I55</f>
        <v>1101.6</v>
      </c>
      <c r="H55" s="176">
        <v>0</v>
      </c>
      <c r="I55" s="189">
        <f>I56+I58+I59+I60+I61</f>
        <v>1101.6</v>
      </c>
      <c r="J55" s="8">
        <f>K55</f>
        <v>0</v>
      </c>
      <c r="K55" s="164">
        <v>0</v>
      </c>
      <c r="L55" s="8">
        <f>M55+N55</f>
        <v>792.1</v>
      </c>
      <c r="M55" s="164">
        <v>0</v>
      </c>
      <c r="N55" s="109">
        <f>N56+N58+N59+N60+N61</f>
        <v>792.1</v>
      </c>
    </row>
    <row r="56" spans="1:14" ht="15.75" customHeight="1">
      <c r="A56" s="267" t="s">
        <v>81</v>
      </c>
      <c r="B56" s="268"/>
      <c r="C56" s="269"/>
      <c r="D56" s="330">
        <f>F56</f>
        <v>866.2</v>
      </c>
      <c r="E56" s="328">
        <v>0</v>
      </c>
      <c r="F56" s="326">
        <v>866.2</v>
      </c>
      <c r="G56" s="330">
        <f>I56</f>
        <v>836.8</v>
      </c>
      <c r="H56" s="328">
        <v>0</v>
      </c>
      <c r="I56" s="270">
        <v>836.8</v>
      </c>
      <c r="J56" s="330">
        <v>0</v>
      </c>
      <c r="K56" s="222">
        <v>0</v>
      </c>
      <c r="L56" s="330">
        <f>M56+N56</f>
        <v>509.9</v>
      </c>
      <c r="M56" s="332">
        <v>0</v>
      </c>
      <c r="N56" s="334">
        <v>509.9</v>
      </c>
    </row>
    <row r="57" spans="1:14" ht="21" customHeight="1">
      <c r="A57" s="267"/>
      <c r="B57" s="268"/>
      <c r="C57" s="269"/>
      <c r="D57" s="331"/>
      <c r="E57" s="329"/>
      <c r="F57" s="327"/>
      <c r="G57" s="331"/>
      <c r="H57" s="329"/>
      <c r="I57" s="271"/>
      <c r="J57" s="331"/>
      <c r="K57" s="223"/>
      <c r="L57" s="331"/>
      <c r="M57" s="333"/>
      <c r="N57" s="335"/>
    </row>
    <row r="58" spans="1:14" ht="16.5">
      <c r="A58" s="267" t="s">
        <v>34</v>
      </c>
      <c r="B58" s="268"/>
      <c r="C58" s="269"/>
      <c r="D58" s="12">
        <f>F58</f>
        <v>36.2</v>
      </c>
      <c r="E58" s="186">
        <v>0</v>
      </c>
      <c r="F58" s="201">
        <v>36.2</v>
      </c>
      <c r="G58" s="12">
        <f>I58</f>
        <v>36.2</v>
      </c>
      <c r="H58" s="220">
        <v>0</v>
      </c>
      <c r="I58" s="234">
        <v>36.2</v>
      </c>
      <c r="J58" s="130">
        <v>0</v>
      </c>
      <c r="K58" s="224">
        <v>0</v>
      </c>
      <c r="L58" s="131">
        <f>N58</f>
        <v>13.9</v>
      </c>
      <c r="M58" s="132">
        <v>0</v>
      </c>
      <c r="N58" s="235">
        <v>13.9</v>
      </c>
    </row>
    <row r="59" spans="1:14" ht="42.75" customHeight="1">
      <c r="A59" s="299" t="s">
        <v>82</v>
      </c>
      <c r="B59" s="300"/>
      <c r="C59" s="301"/>
      <c r="D59" s="12">
        <f>F59</f>
        <v>0</v>
      </c>
      <c r="E59" s="186">
        <v>0</v>
      </c>
      <c r="F59" s="201">
        <v>0</v>
      </c>
      <c r="G59" s="12">
        <f>I59</f>
        <v>44</v>
      </c>
      <c r="H59" s="220">
        <v>0</v>
      </c>
      <c r="I59" s="234">
        <v>44</v>
      </c>
      <c r="J59" s="130">
        <v>0</v>
      </c>
      <c r="K59" s="223">
        <v>0</v>
      </c>
      <c r="L59" s="133">
        <f>N59</f>
        <v>83.7</v>
      </c>
      <c r="M59" s="132">
        <v>0</v>
      </c>
      <c r="N59" s="235">
        <v>83.7</v>
      </c>
    </row>
    <row r="60" spans="1:14" ht="18" customHeight="1">
      <c r="A60" s="299" t="s">
        <v>83</v>
      </c>
      <c r="B60" s="300"/>
      <c r="C60" s="301"/>
      <c r="D60" s="12">
        <f>F60</f>
        <v>0</v>
      </c>
      <c r="E60" s="186">
        <v>0</v>
      </c>
      <c r="F60" s="201">
        <v>0</v>
      </c>
      <c r="G60" s="110">
        <f>I60</f>
        <v>49.1</v>
      </c>
      <c r="H60" s="220">
        <v>0</v>
      </c>
      <c r="I60" s="234">
        <v>49.1</v>
      </c>
      <c r="J60" s="130">
        <v>0</v>
      </c>
      <c r="K60" s="224">
        <v>0</v>
      </c>
      <c r="L60" s="12">
        <f>N60</f>
        <v>49.1</v>
      </c>
      <c r="M60" s="132">
        <v>0</v>
      </c>
      <c r="N60" s="236">
        <v>49.1</v>
      </c>
    </row>
    <row r="61" spans="1:14" ht="15.75" customHeight="1">
      <c r="A61" s="267" t="s">
        <v>84</v>
      </c>
      <c r="B61" s="268"/>
      <c r="C61" s="269"/>
      <c r="D61" s="330">
        <f>F62</f>
        <v>0</v>
      </c>
      <c r="E61" s="328">
        <v>0</v>
      </c>
      <c r="F61" s="326">
        <v>0</v>
      </c>
      <c r="G61" s="110"/>
      <c r="H61" s="328">
        <v>0</v>
      </c>
      <c r="I61" s="270">
        <v>135.5</v>
      </c>
      <c r="J61" s="330">
        <v>0</v>
      </c>
      <c r="K61" s="419">
        <v>0</v>
      </c>
      <c r="L61" s="330">
        <f>N61</f>
        <v>135.5</v>
      </c>
      <c r="M61" s="332">
        <v>0</v>
      </c>
      <c r="N61" s="416">
        <v>135.5</v>
      </c>
    </row>
    <row r="62" spans="1:30" ht="34.5" customHeight="1">
      <c r="A62" s="267"/>
      <c r="B62" s="268"/>
      <c r="C62" s="269"/>
      <c r="D62" s="331"/>
      <c r="E62" s="329"/>
      <c r="F62" s="327"/>
      <c r="G62" s="10">
        <f>I61</f>
        <v>135.5</v>
      </c>
      <c r="H62" s="329"/>
      <c r="I62" s="271"/>
      <c r="J62" s="331"/>
      <c r="K62" s="420"/>
      <c r="L62" s="418"/>
      <c r="M62" s="333"/>
      <c r="N62" s="417"/>
      <c r="O62" s="1"/>
      <c r="P62" s="1"/>
      <c r="Q62" s="1"/>
      <c r="R62" s="1"/>
      <c r="S62" s="1"/>
      <c r="T62" s="1"/>
      <c r="U62" s="1"/>
      <c r="V62" s="1"/>
      <c r="W62" s="1"/>
      <c r="X62" s="1"/>
      <c r="Y62" s="1"/>
      <c r="Z62" s="1"/>
      <c r="AA62" s="1"/>
      <c r="AB62" s="1"/>
      <c r="AC62" s="1"/>
      <c r="AD62" s="1"/>
    </row>
    <row r="63" spans="1:30" s="101" customFormat="1" ht="102.75" customHeight="1" thickBot="1">
      <c r="A63" s="293" t="s">
        <v>85</v>
      </c>
      <c r="B63" s="294"/>
      <c r="C63" s="295"/>
      <c r="D63" s="110">
        <f>F63</f>
        <v>10.1</v>
      </c>
      <c r="E63" s="188">
        <v>0</v>
      </c>
      <c r="F63" s="209">
        <v>10.1</v>
      </c>
      <c r="G63" s="110">
        <f>I63</f>
        <v>10.1</v>
      </c>
      <c r="H63" s="188">
        <v>0</v>
      </c>
      <c r="I63" s="219">
        <v>10.1</v>
      </c>
      <c r="J63" s="128">
        <v>0</v>
      </c>
      <c r="K63" s="225">
        <v>0</v>
      </c>
      <c r="L63" s="115">
        <f>N63</f>
        <v>2</v>
      </c>
      <c r="M63" s="165">
        <v>0</v>
      </c>
      <c r="N63" s="129">
        <v>2</v>
      </c>
      <c r="O63" s="1"/>
      <c r="P63" s="1"/>
      <c r="Q63" s="1"/>
      <c r="R63" s="1"/>
      <c r="S63" s="1"/>
      <c r="T63" s="1"/>
      <c r="U63" s="1"/>
      <c r="V63" s="1"/>
      <c r="W63" s="1"/>
      <c r="X63" s="1"/>
      <c r="Y63" s="1"/>
      <c r="Z63" s="1"/>
      <c r="AA63" s="1"/>
      <c r="AB63" s="1"/>
      <c r="AC63" s="1"/>
      <c r="AD63" s="1"/>
    </row>
    <row r="64" spans="1:14" s="100" customFormat="1" ht="21.75" customHeight="1" thickBot="1">
      <c r="A64" s="280" t="s">
        <v>6</v>
      </c>
      <c r="B64" s="281"/>
      <c r="C64" s="282"/>
      <c r="D64" s="124">
        <f>F64</f>
        <v>912.6000000000001</v>
      </c>
      <c r="E64" s="207">
        <v>0</v>
      </c>
      <c r="F64" s="210">
        <f>F56+F58+F59+F60+F62+F63+0.1</f>
        <v>912.6000000000001</v>
      </c>
      <c r="G64" s="124">
        <f>I64</f>
        <v>1111.6999999999998</v>
      </c>
      <c r="H64" s="207">
        <v>0</v>
      </c>
      <c r="I64" s="221">
        <f>I55+I63</f>
        <v>1111.6999999999998</v>
      </c>
      <c r="J64" s="134">
        <v>0</v>
      </c>
      <c r="K64" s="226">
        <v>0</v>
      </c>
      <c r="L64" s="124">
        <f>N64</f>
        <v>794.1</v>
      </c>
      <c r="M64" s="166">
        <v>0</v>
      </c>
      <c r="N64" s="126">
        <f>N56+N58+N59+N60+N61+N63</f>
        <v>794.1</v>
      </c>
    </row>
    <row r="65" spans="1:14" s="100" customFormat="1" ht="21" customHeight="1" thickBot="1">
      <c r="A65" s="284" t="s">
        <v>7</v>
      </c>
      <c r="B65" s="285"/>
      <c r="C65" s="286"/>
      <c r="D65" s="124">
        <f>D53+D64</f>
        <v>94692.20000000003</v>
      </c>
      <c r="E65" s="211">
        <f>E53</f>
        <v>93779.60000000002</v>
      </c>
      <c r="F65" s="212">
        <f>F64</f>
        <v>912.6000000000001</v>
      </c>
      <c r="G65" s="124">
        <f>G53+G64</f>
        <v>94977.70000000001</v>
      </c>
      <c r="H65" s="211">
        <f>H53</f>
        <v>93866.00000000001</v>
      </c>
      <c r="I65" s="212">
        <f>I64</f>
        <v>1111.6999999999998</v>
      </c>
      <c r="J65" s="124">
        <f>K65</f>
        <v>68871.5</v>
      </c>
      <c r="K65" s="135">
        <f>K53</f>
        <v>68871.5</v>
      </c>
      <c r="L65" s="124">
        <f>M65+N65</f>
        <v>69184.6</v>
      </c>
      <c r="M65" s="136">
        <f>M53</f>
        <v>68390.5</v>
      </c>
      <c r="N65" s="124">
        <f>N64</f>
        <v>794.1</v>
      </c>
    </row>
    <row r="66" spans="1:14" s="6" customFormat="1" ht="21" customHeight="1" thickBot="1">
      <c r="A66" s="283">
        <v>3</v>
      </c>
      <c r="B66" s="283"/>
      <c r="C66" s="283"/>
      <c r="D66" s="283"/>
      <c r="E66" s="283"/>
      <c r="F66" s="283"/>
      <c r="G66" s="283"/>
      <c r="H66" s="283"/>
      <c r="I66" s="283"/>
      <c r="J66" s="283"/>
      <c r="K66" s="283"/>
      <c r="L66" s="283"/>
      <c r="M66" s="283"/>
      <c r="N66" s="283"/>
    </row>
    <row r="67" spans="1:18" s="4" customFormat="1" ht="13.5" customHeight="1" thickBot="1">
      <c r="A67" s="402" t="s">
        <v>38</v>
      </c>
      <c r="B67" s="403"/>
      <c r="C67" s="404"/>
      <c r="D67" s="302" t="s">
        <v>52</v>
      </c>
      <c r="E67" s="291" t="s">
        <v>10</v>
      </c>
      <c r="F67" s="291"/>
      <c r="G67" s="302" t="s">
        <v>53</v>
      </c>
      <c r="H67" s="291" t="s">
        <v>10</v>
      </c>
      <c r="I67" s="291"/>
      <c r="J67" s="302" t="s">
        <v>91</v>
      </c>
      <c r="K67" s="175" t="s">
        <v>10</v>
      </c>
      <c r="L67" s="399" t="s">
        <v>92</v>
      </c>
      <c r="M67" s="291" t="s">
        <v>10</v>
      </c>
      <c r="N67" s="292"/>
      <c r="O67" s="30"/>
      <c r="P67" s="278"/>
      <c r="Q67" s="296"/>
      <c r="R67" s="296"/>
    </row>
    <row r="68" spans="1:18" s="4" customFormat="1" ht="12.75" customHeight="1">
      <c r="A68" s="405"/>
      <c r="B68" s="406"/>
      <c r="C68" s="407"/>
      <c r="D68" s="303"/>
      <c r="E68" s="287" t="s">
        <v>11</v>
      </c>
      <c r="F68" s="289" t="s">
        <v>12</v>
      </c>
      <c r="G68" s="303"/>
      <c r="H68" s="287" t="s">
        <v>11</v>
      </c>
      <c r="I68" s="289" t="s">
        <v>12</v>
      </c>
      <c r="J68" s="303"/>
      <c r="K68" s="412" t="s">
        <v>11</v>
      </c>
      <c r="L68" s="400"/>
      <c r="M68" s="287" t="s">
        <v>11</v>
      </c>
      <c r="N68" s="397" t="s">
        <v>12</v>
      </c>
      <c r="O68" s="31"/>
      <c r="P68" s="278"/>
      <c r="Q68" s="297"/>
      <c r="R68" s="298"/>
    </row>
    <row r="69" spans="1:18" s="4" customFormat="1" ht="46.5" customHeight="1" thickBot="1">
      <c r="A69" s="408"/>
      <c r="B69" s="409"/>
      <c r="C69" s="410"/>
      <c r="D69" s="304"/>
      <c r="E69" s="288"/>
      <c r="F69" s="290"/>
      <c r="G69" s="304"/>
      <c r="H69" s="288"/>
      <c r="I69" s="290"/>
      <c r="J69" s="411"/>
      <c r="K69" s="413"/>
      <c r="L69" s="401"/>
      <c r="M69" s="288"/>
      <c r="N69" s="398"/>
      <c r="O69" s="31"/>
      <c r="P69" s="278"/>
      <c r="Q69" s="297"/>
      <c r="R69" s="298"/>
    </row>
    <row r="70" spans="1:18" ht="17.25" thickBot="1">
      <c r="A70" s="382" t="s">
        <v>8</v>
      </c>
      <c r="B70" s="383"/>
      <c r="C70" s="384"/>
      <c r="D70" s="19"/>
      <c r="E70" s="16"/>
      <c r="F70" s="16"/>
      <c r="G70" s="11"/>
      <c r="H70" s="16"/>
      <c r="I70" s="17"/>
      <c r="J70" s="11"/>
      <c r="K70" s="16"/>
      <c r="L70" s="11"/>
      <c r="M70" s="17"/>
      <c r="N70" s="16"/>
      <c r="O70" s="15"/>
      <c r="P70" s="32"/>
      <c r="Q70" s="15"/>
      <c r="R70" s="15"/>
    </row>
    <row r="71" spans="1:18" s="4" customFormat="1" ht="17.25" thickBot="1">
      <c r="A71" s="250" t="s">
        <v>9</v>
      </c>
      <c r="B71" s="251"/>
      <c r="C71" s="381"/>
      <c r="D71" s="20">
        <f>E71+F71</f>
        <v>9103.699999999999</v>
      </c>
      <c r="E71" s="50">
        <f>E72</f>
        <v>9035.9</v>
      </c>
      <c r="F71" s="50">
        <f>F72</f>
        <v>67.8</v>
      </c>
      <c r="G71" s="67">
        <f>H71+I71</f>
        <v>9600.3</v>
      </c>
      <c r="H71" s="50">
        <v>9226</v>
      </c>
      <c r="I71" s="68">
        <f>I72</f>
        <v>374.3</v>
      </c>
      <c r="J71" s="8">
        <f>K71</f>
        <v>6981.3</v>
      </c>
      <c r="K71" s="109">
        <f>K72</f>
        <v>6981.3</v>
      </c>
      <c r="L71" s="8">
        <f>M71+N71</f>
        <v>7066.5</v>
      </c>
      <c r="M71" s="68">
        <f>M72</f>
        <v>6716.1</v>
      </c>
      <c r="N71" s="50">
        <f>N72</f>
        <v>350.4</v>
      </c>
      <c r="O71" s="33">
        <f>K71-M71</f>
        <v>265.1999999999998</v>
      </c>
      <c r="P71" s="34"/>
      <c r="Q71" s="33"/>
      <c r="R71" s="33"/>
    </row>
    <row r="72" spans="1:18" s="4" customFormat="1" ht="17.25" thickBot="1">
      <c r="A72" s="378" t="s">
        <v>20</v>
      </c>
      <c r="B72" s="379"/>
      <c r="C72" s="380"/>
      <c r="D72" s="21">
        <f>E72+F72</f>
        <v>9103.699999999999</v>
      </c>
      <c r="E72" s="51">
        <v>9035.9</v>
      </c>
      <c r="F72" s="51">
        <v>67.8</v>
      </c>
      <c r="G72" s="69">
        <f>H72+I72</f>
        <v>9600.4</v>
      </c>
      <c r="H72" s="51">
        <v>9226.1</v>
      </c>
      <c r="I72" s="70">
        <v>374.3</v>
      </c>
      <c r="J72" s="8">
        <f aca="true" t="shared" si="8" ref="J72:J102">K72</f>
        <v>6981.3</v>
      </c>
      <c r="K72" s="111">
        <v>6981.3</v>
      </c>
      <c r="L72" s="10">
        <f>M72+N72</f>
        <v>7066.5</v>
      </c>
      <c r="M72" s="70">
        <v>6716.1</v>
      </c>
      <c r="N72" s="51">
        <v>350.4</v>
      </c>
      <c r="O72" s="33">
        <f aca="true" t="shared" si="9" ref="O72:O102">K72-M72</f>
        <v>265.1999999999998</v>
      </c>
      <c r="P72" s="32"/>
      <c r="Q72" s="15"/>
      <c r="R72" s="15"/>
    </row>
    <row r="73" spans="1:18" s="4" customFormat="1" ht="17.25" thickBot="1">
      <c r="A73" s="146" t="s">
        <v>35</v>
      </c>
      <c r="B73" s="147"/>
      <c r="C73" s="148"/>
      <c r="D73" s="20">
        <f>E73</f>
        <v>188.8</v>
      </c>
      <c r="E73" s="52">
        <f>E75</f>
        <v>188.8</v>
      </c>
      <c r="F73" s="50"/>
      <c r="G73" s="67">
        <f>H73+I73</f>
        <v>239</v>
      </c>
      <c r="H73" s="52">
        <f>H75</f>
        <v>228.7</v>
      </c>
      <c r="I73" s="68">
        <f>I75</f>
        <v>10.3</v>
      </c>
      <c r="J73" s="8">
        <f t="shared" si="8"/>
        <v>178.1</v>
      </c>
      <c r="K73" s="109">
        <f>K74+K75</f>
        <v>178.1</v>
      </c>
      <c r="L73" s="8">
        <f>M73+N73</f>
        <v>188.4</v>
      </c>
      <c r="M73" s="52">
        <f>M75</f>
        <v>178.1</v>
      </c>
      <c r="N73" s="50">
        <f>N75</f>
        <v>10.3</v>
      </c>
      <c r="O73" s="33">
        <f t="shared" si="9"/>
        <v>0</v>
      </c>
      <c r="P73" s="34"/>
      <c r="Q73" s="33"/>
      <c r="R73" s="33"/>
    </row>
    <row r="74" spans="1:18" s="4" customFormat="1" ht="39" customHeight="1" thickBot="1">
      <c r="A74" s="392" t="s">
        <v>50</v>
      </c>
      <c r="B74" s="392"/>
      <c r="C74" s="392"/>
      <c r="D74" s="40"/>
      <c r="E74" s="54"/>
      <c r="F74" s="55"/>
      <c r="G74" s="69"/>
      <c r="H74" s="54"/>
      <c r="I74" s="71"/>
      <c r="J74" s="8"/>
      <c r="K74" s="215"/>
      <c r="L74" s="41">
        <f>N74</f>
        <v>0</v>
      </c>
      <c r="M74" s="96"/>
      <c r="N74" s="61"/>
      <c r="O74" s="33">
        <f t="shared" si="9"/>
        <v>0</v>
      </c>
      <c r="P74" s="32"/>
      <c r="Q74" s="15"/>
      <c r="R74" s="15"/>
    </row>
    <row r="75" spans="1:18" s="4" customFormat="1" ht="23.25" customHeight="1" thickBot="1">
      <c r="A75" s="149" t="s">
        <v>42</v>
      </c>
      <c r="B75" s="150"/>
      <c r="C75" s="151"/>
      <c r="D75" s="22">
        <f>E75</f>
        <v>188.8</v>
      </c>
      <c r="E75" s="72">
        <v>188.8</v>
      </c>
      <c r="F75" s="73"/>
      <c r="G75" s="74">
        <f>H75</f>
        <v>228.7</v>
      </c>
      <c r="H75" s="72">
        <v>228.7</v>
      </c>
      <c r="I75" s="75">
        <v>10.3</v>
      </c>
      <c r="J75" s="8">
        <f t="shared" si="8"/>
        <v>178.1</v>
      </c>
      <c r="K75" s="237">
        <v>178.1</v>
      </c>
      <c r="L75" s="13">
        <f>M75</f>
        <v>178.1</v>
      </c>
      <c r="M75" s="54">
        <v>178.1</v>
      </c>
      <c r="N75" s="55">
        <v>10.3</v>
      </c>
      <c r="O75" s="33">
        <f t="shared" si="9"/>
        <v>0</v>
      </c>
      <c r="P75" s="32"/>
      <c r="Q75" s="15"/>
      <c r="R75" s="15"/>
    </row>
    <row r="76" spans="1:18" s="4" customFormat="1" ht="21.75" customHeight="1" thickBot="1">
      <c r="A76" s="389" t="s">
        <v>21</v>
      </c>
      <c r="B76" s="390"/>
      <c r="C76" s="391"/>
      <c r="D76" s="23">
        <f>E76+F76</f>
        <v>78999.6</v>
      </c>
      <c r="E76" s="56">
        <f>E95+E94+E93+E92+E91+E90+E89+E88+E87+E86+E85+E84+E83++E82+E81+E80+E79+E78</f>
        <v>78069.6</v>
      </c>
      <c r="F76" s="56">
        <f>F95+F94+F93+F92+F91+F90+F89+F88+F87+F86+F85+F84+F83++F82+F81+F80+F79+F78+F77</f>
        <v>930</v>
      </c>
      <c r="G76" s="76">
        <f>H76+I76</f>
        <v>79141.20000000001</v>
      </c>
      <c r="H76" s="56">
        <f>H78+H79+H80+H81+H82+H83+H84+H85+H86+H87+H88+H89+H90+H91+H92+H93+H94+H95</f>
        <v>78202.80000000002</v>
      </c>
      <c r="I76" s="56">
        <f>I95+I94+I93+I92+I91+I90+I89+I88+I87+I86+I85+I84+I83++I82+I81+I80+I79+I78+I77</f>
        <v>938.4</v>
      </c>
      <c r="J76" s="44">
        <f t="shared" si="8"/>
        <v>56406.40000000001</v>
      </c>
      <c r="K76" s="238">
        <f>K95+K94+K93+K92+K91+K90+K89+K88+K87+K86+K85+K84+K83++K82+K81+K80+K79+K78</f>
        <v>56406.40000000001</v>
      </c>
      <c r="L76" s="18">
        <f aca="true" t="shared" si="10" ref="L76:L81">M76+N76</f>
        <v>55936.49999999999</v>
      </c>
      <c r="M76" s="97">
        <f>M95+M94+M93+M92+M91+M90+M89+M88+M87+M86+M85+M84+M83++M82+M81+M80+M79+M78</f>
        <v>55491.299999999996</v>
      </c>
      <c r="N76" s="56">
        <f>N95+N94+N93+N92+N91+N90+N89+N88+N87+N86+N85+N84+N83++N82+N81+N80+N79+N78+N77</f>
        <v>445.2</v>
      </c>
      <c r="O76" s="33">
        <f t="shared" si="9"/>
        <v>915.1000000000131</v>
      </c>
      <c r="P76" s="34"/>
      <c r="Q76" s="35"/>
      <c r="R76" s="33"/>
    </row>
    <row r="77" spans="1:18" s="4" customFormat="1" ht="87.75" customHeight="1">
      <c r="A77" s="376" t="s">
        <v>48</v>
      </c>
      <c r="B77" s="377"/>
      <c r="C77" s="377"/>
      <c r="D77" s="24">
        <f>E77+F77</f>
        <v>50</v>
      </c>
      <c r="E77" s="58"/>
      <c r="F77" s="27">
        <v>50</v>
      </c>
      <c r="G77" s="77">
        <f>H77+I77</f>
        <v>50</v>
      </c>
      <c r="H77" s="78"/>
      <c r="I77" s="27">
        <f>F77</f>
        <v>50</v>
      </c>
      <c r="J77" s="46">
        <f t="shared" si="8"/>
        <v>0</v>
      </c>
      <c r="K77" s="120"/>
      <c r="L77" s="14">
        <f t="shared" si="10"/>
        <v>50</v>
      </c>
      <c r="M77" s="57"/>
      <c r="N77" s="58">
        <v>50</v>
      </c>
      <c r="O77" s="33">
        <f t="shared" si="9"/>
        <v>0</v>
      </c>
      <c r="P77" s="32"/>
      <c r="Q77" s="36"/>
      <c r="R77" s="15"/>
    </row>
    <row r="78" spans="1:18" s="4" customFormat="1" ht="15.75" customHeight="1">
      <c r="A78" s="387" t="s">
        <v>36</v>
      </c>
      <c r="B78" s="388"/>
      <c r="C78" s="388"/>
      <c r="D78" s="25">
        <f>E78+F78</f>
        <v>900.1</v>
      </c>
      <c r="E78" s="59">
        <v>900.1</v>
      </c>
      <c r="F78" s="27"/>
      <c r="G78" s="79">
        <f>H78+I78</f>
        <v>900.1</v>
      </c>
      <c r="H78" s="80">
        <v>900.1</v>
      </c>
      <c r="I78" s="27"/>
      <c r="J78" s="47">
        <f t="shared" si="8"/>
        <v>591.8</v>
      </c>
      <c r="K78" s="123">
        <v>591.8</v>
      </c>
      <c r="L78" s="12">
        <f t="shared" si="10"/>
        <v>564.7</v>
      </c>
      <c r="M78" s="27">
        <v>564.7</v>
      </c>
      <c r="N78" s="59"/>
      <c r="O78" s="33">
        <f t="shared" si="9"/>
        <v>27.09999999999991</v>
      </c>
      <c r="P78" s="32"/>
      <c r="Q78" s="37"/>
      <c r="R78" s="15"/>
    </row>
    <row r="79" spans="1:18" s="4" customFormat="1" ht="17.25" thickBot="1">
      <c r="A79" s="393" t="s">
        <v>37</v>
      </c>
      <c r="B79" s="394"/>
      <c r="C79" s="395"/>
      <c r="D79" s="25">
        <f aca="true" t="shared" si="11" ref="D79:D85">E79</f>
        <v>10000.1</v>
      </c>
      <c r="E79" s="61">
        <v>10000.1</v>
      </c>
      <c r="F79" s="60"/>
      <c r="G79" s="79">
        <f aca="true" t="shared" si="12" ref="G79:G85">H79</f>
        <v>10000.1</v>
      </c>
      <c r="H79" s="81">
        <v>10000.1</v>
      </c>
      <c r="I79" s="27"/>
      <c r="J79" s="47">
        <f t="shared" si="8"/>
        <v>8233.8</v>
      </c>
      <c r="K79" s="120">
        <v>8233.8</v>
      </c>
      <c r="L79" s="9">
        <f t="shared" si="10"/>
        <v>8189.5</v>
      </c>
      <c r="M79" s="60">
        <v>8189.5</v>
      </c>
      <c r="N79" s="55"/>
      <c r="O79" s="33">
        <f t="shared" si="9"/>
        <v>44.29999999999927</v>
      </c>
      <c r="P79" s="32"/>
      <c r="Q79" s="15"/>
      <c r="R79" s="15"/>
    </row>
    <row r="80" spans="1:18" s="4" customFormat="1" ht="16.5">
      <c r="A80" s="258" t="s">
        <v>46</v>
      </c>
      <c r="B80" s="259"/>
      <c r="C80" s="260"/>
      <c r="D80" s="25">
        <f t="shared" si="11"/>
        <v>29000</v>
      </c>
      <c r="E80" s="59">
        <v>29000</v>
      </c>
      <c r="F80" s="27"/>
      <c r="G80" s="79">
        <f t="shared" si="12"/>
        <v>29288.2</v>
      </c>
      <c r="H80" s="80">
        <v>29288.2</v>
      </c>
      <c r="I80" s="27"/>
      <c r="J80" s="47">
        <f t="shared" si="8"/>
        <v>23679.7</v>
      </c>
      <c r="K80" s="123">
        <v>23679.7</v>
      </c>
      <c r="L80" s="12">
        <f t="shared" si="10"/>
        <v>23248.6</v>
      </c>
      <c r="M80" s="27">
        <v>23248.6</v>
      </c>
      <c r="N80" s="61"/>
      <c r="O80" s="33">
        <f t="shared" si="9"/>
        <v>431.1000000000022</v>
      </c>
      <c r="P80" s="32"/>
      <c r="Q80" s="15"/>
      <c r="R80" s="15"/>
    </row>
    <row r="81" spans="1:18" s="4" customFormat="1" ht="17.25" customHeight="1">
      <c r="A81" s="324" t="s">
        <v>49</v>
      </c>
      <c r="B81" s="316"/>
      <c r="C81" s="316"/>
      <c r="D81" s="25">
        <f t="shared" si="11"/>
        <v>7000.3</v>
      </c>
      <c r="E81" s="51">
        <v>7000.3</v>
      </c>
      <c r="F81" s="37"/>
      <c r="G81" s="79">
        <f t="shared" si="12"/>
        <v>7000.3</v>
      </c>
      <c r="H81" s="80">
        <v>7000.3</v>
      </c>
      <c r="I81" s="27"/>
      <c r="J81" s="47">
        <f t="shared" si="8"/>
        <v>3606.3</v>
      </c>
      <c r="K81" s="15">
        <v>3606.3</v>
      </c>
      <c r="L81" s="12">
        <f t="shared" si="10"/>
        <v>3575</v>
      </c>
      <c r="M81" s="27">
        <v>3575</v>
      </c>
      <c r="N81" s="51"/>
      <c r="O81" s="33">
        <f t="shared" si="9"/>
        <v>31.300000000000182</v>
      </c>
      <c r="P81" s="32"/>
      <c r="Q81" s="15"/>
      <c r="R81" s="15"/>
    </row>
    <row r="82" spans="1:18" s="4" customFormat="1" ht="16.5">
      <c r="A82" s="258" t="s">
        <v>13</v>
      </c>
      <c r="B82" s="259"/>
      <c r="C82" s="260"/>
      <c r="D82" s="25">
        <f t="shared" si="11"/>
        <v>8000.5</v>
      </c>
      <c r="E82" s="59">
        <v>8000.5</v>
      </c>
      <c r="F82" s="27"/>
      <c r="G82" s="79">
        <f t="shared" si="12"/>
        <v>7688.5</v>
      </c>
      <c r="H82" s="80">
        <v>7688.5</v>
      </c>
      <c r="I82" s="27"/>
      <c r="J82" s="47">
        <f t="shared" si="8"/>
        <v>4950.6</v>
      </c>
      <c r="K82" s="123">
        <v>4950.6</v>
      </c>
      <c r="L82" s="12">
        <f aca="true" t="shared" si="13" ref="L82:L91">M82+N82</f>
        <v>4943.8</v>
      </c>
      <c r="M82" s="27">
        <v>4943.8</v>
      </c>
      <c r="N82" s="59"/>
      <c r="O82" s="33">
        <f t="shared" si="9"/>
        <v>6.800000000000182</v>
      </c>
      <c r="P82" s="32"/>
      <c r="Q82" s="15"/>
      <c r="R82" s="15"/>
    </row>
    <row r="83" spans="1:18" s="4" customFormat="1" ht="16.5">
      <c r="A83" s="152" t="s">
        <v>26</v>
      </c>
      <c r="B83" s="153"/>
      <c r="C83" s="154"/>
      <c r="D83" s="25">
        <f t="shared" si="11"/>
        <v>799.4</v>
      </c>
      <c r="E83" s="59">
        <v>799.4</v>
      </c>
      <c r="F83" s="27"/>
      <c r="G83" s="79">
        <f t="shared" si="12"/>
        <v>799.4</v>
      </c>
      <c r="H83" s="80">
        <v>799.4</v>
      </c>
      <c r="I83" s="27"/>
      <c r="J83" s="47">
        <f t="shared" si="8"/>
        <v>399.9</v>
      </c>
      <c r="K83" s="123">
        <v>399.9</v>
      </c>
      <c r="L83" s="12">
        <f t="shared" si="13"/>
        <v>397</v>
      </c>
      <c r="M83" s="27">
        <v>397</v>
      </c>
      <c r="N83" s="59"/>
      <c r="O83" s="33">
        <f t="shared" si="9"/>
        <v>2.8999999999999773</v>
      </c>
      <c r="P83" s="32"/>
      <c r="Q83" s="15"/>
      <c r="R83" s="15"/>
    </row>
    <row r="84" spans="1:18" s="4" customFormat="1" ht="16.5">
      <c r="A84" s="387" t="s">
        <v>44</v>
      </c>
      <c r="B84" s="388"/>
      <c r="C84" s="388"/>
      <c r="D84" s="25">
        <f>E84</f>
        <v>50</v>
      </c>
      <c r="E84" s="59">
        <v>50</v>
      </c>
      <c r="F84" s="27"/>
      <c r="G84" s="79">
        <f t="shared" si="12"/>
        <v>73.9</v>
      </c>
      <c r="H84" s="80">
        <v>73.9</v>
      </c>
      <c r="I84" s="27"/>
      <c r="J84" s="47">
        <f t="shared" si="8"/>
        <v>46</v>
      </c>
      <c r="K84" s="123">
        <v>46</v>
      </c>
      <c r="L84" s="12">
        <f t="shared" si="13"/>
        <v>46</v>
      </c>
      <c r="M84" s="27">
        <v>46</v>
      </c>
      <c r="N84" s="59"/>
      <c r="O84" s="33">
        <f t="shared" si="9"/>
        <v>0</v>
      </c>
      <c r="P84" s="32"/>
      <c r="Q84" s="15"/>
      <c r="R84" s="15"/>
    </row>
    <row r="85" spans="1:18" s="4" customFormat="1" ht="16.5">
      <c r="A85" s="258" t="s">
        <v>14</v>
      </c>
      <c r="B85" s="259"/>
      <c r="C85" s="260"/>
      <c r="D85" s="25">
        <f t="shared" si="11"/>
        <v>571.2</v>
      </c>
      <c r="E85" s="59">
        <v>571.2</v>
      </c>
      <c r="F85" s="27"/>
      <c r="G85" s="79">
        <f t="shared" si="12"/>
        <v>571.1</v>
      </c>
      <c r="H85" s="80">
        <v>571.1</v>
      </c>
      <c r="I85" s="27"/>
      <c r="J85" s="47">
        <f t="shared" si="8"/>
        <v>361.2</v>
      </c>
      <c r="K85" s="123">
        <v>361.2</v>
      </c>
      <c r="L85" s="12">
        <f t="shared" si="13"/>
        <v>356.1</v>
      </c>
      <c r="M85" s="27">
        <v>356.1</v>
      </c>
      <c r="N85" s="59"/>
      <c r="O85" s="33">
        <f t="shared" si="9"/>
        <v>5.099999999999966</v>
      </c>
      <c r="P85" s="32"/>
      <c r="Q85" s="15"/>
      <c r="R85" s="15"/>
    </row>
    <row r="86" spans="1:18" s="4" customFormat="1" ht="16.5">
      <c r="A86" s="258" t="s">
        <v>15</v>
      </c>
      <c r="B86" s="259"/>
      <c r="C86" s="260"/>
      <c r="D86" s="25">
        <f aca="true" t="shared" si="14" ref="D86:D92">E86+F86</f>
        <v>251.4</v>
      </c>
      <c r="E86" s="59">
        <v>251.4</v>
      </c>
      <c r="F86" s="27"/>
      <c r="G86" s="79">
        <f aca="true" t="shared" si="15" ref="G86:G92">H86+I86</f>
        <v>251.4</v>
      </c>
      <c r="H86" s="80">
        <v>251.4</v>
      </c>
      <c r="I86" s="27"/>
      <c r="J86" s="47">
        <f t="shared" si="8"/>
        <v>187.1</v>
      </c>
      <c r="K86" s="123">
        <v>187.1</v>
      </c>
      <c r="L86" s="12">
        <f>M86+N86</f>
        <v>153.6</v>
      </c>
      <c r="M86" s="27">
        <v>153.6</v>
      </c>
      <c r="N86" s="59"/>
      <c r="O86" s="33">
        <f t="shared" si="9"/>
        <v>33.5</v>
      </c>
      <c r="P86" s="32"/>
      <c r="Q86" s="37"/>
      <c r="R86" s="15"/>
    </row>
    <row r="87" spans="1:18" s="4" customFormat="1" ht="34.5" customHeight="1">
      <c r="A87" s="310" t="s">
        <v>54</v>
      </c>
      <c r="B87" s="310"/>
      <c r="C87" s="311"/>
      <c r="D87" s="25">
        <f t="shared" si="14"/>
        <v>1547.8</v>
      </c>
      <c r="E87" s="59">
        <v>1542.8</v>
      </c>
      <c r="F87" s="27">
        <v>5</v>
      </c>
      <c r="G87" s="79">
        <f t="shared" si="15"/>
        <v>1589.6</v>
      </c>
      <c r="H87" s="80">
        <v>1589.3</v>
      </c>
      <c r="I87" s="27">
        <v>0.3</v>
      </c>
      <c r="J87" s="47">
        <f t="shared" si="8"/>
        <v>1194.6</v>
      </c>
      <c r="K87" s="123">
        <v>1194.6</v>
      </c>
      <c r="L87" s="12">
        <f>M87+N87</f>
        <v>1083</v>
      </c>
      <c r="M87" s="27">
        <v>1082.7</v>
      </c>
      <c r="N87" s="59">
        <v>0.3</v>
      </c>
      <c r="O87" s="33">
        <f t="shared" si="9"/>
        <v>111.89999999999986</v>
      </c>
      <c r="P87" s="32"/>
      <c r="Q87" s="15"/>
      <c r="R87" s="15"/>
    </row>
    <row r="88" spans="1:18" s="4" customFormat="1" ht="16.5">
      <c r="A88" s="385" t="s">
        <v>40</v>
      </c>
      <c r="B88" s="385"/>
      <c r="C88" s="386"/>
      <c r="D88" s="25">
        <f t="shared" si="14"/>
        <v>10</v>
      </c>
      <c r="E88" s="59">
        <v>10</v>
      </c>
      <c r="F88" s="27"/>
      <c r="G88" s="79">
        <f t="shared" si="15"/>
        <v>10</v>
      </c>
      <c r="H88" s="80">
        <v>10</v>
      </c>
      <c r="I88" s="27"/>
      <c r="J88" s="47">
        <f t="shared" si="8"/>
        <v>10</v>
      </c>
      <c r="K88" s="123">
        <v>10</v>
      </c>
      <c r="L88" s="12">
        <f>M88</f>
        <v>10</v>
      </c>
      <c r="M88" s="57">
        <v>10</v>
      </c>
      <c r="N88" s="59"/>
      <c r="O88" s="33">
        <f t="shared" si="9"/>
        <v>0</v>
      </c>
      <c r="P88" s="32"/>
      <c r="Q88" s="36"/>
      <c r="R88" s="15"/>
    </row>
    <row r="89" spans="1:18" s="4" customFormat="1" ht="16.5">
      <c r="A89" s="309" t="s">
        <v>16</v>
      </c>
      <c r="B89" s="310"/>
      <c r="C89" s="311"/>
      <c r="D89" s="25">
        <f t="shared" si="14"/>
        <v>8.8</v>
      </c>
      <c r="E89" s="59">
        <v>8.8</v>
      </c>
      <c r="F89" s="27"/>
      <c r="G89" s="79">
        <f t="shared" si="15"/>
        <v>8.8</v>
      </c>
      <c r="H89" s="80">
        <v>8.8</v>
      </c>
      <c r="I89" s="27"/>
      <c r="J89" s="47">
        <f t="shared" si="8"/>
        <v>3</v>
      </c>
      <c r="K89" s="123">
        <v>3</v>
      </c>
      <c r="L89" s="12">
        <f t="shared" si="13"/>
        <v>3</v>
      </c>
      <c r="M89" s="27">
        <v>3</v>
      </c>
      <c r="N89" s="59"/>
      <c r="O89" s="33">
        <f t="shared" si="9"/>
        <v>0</v>
      </c>
      <c r="P89" s="32"/>
      <c r="Q89" s="15"/>
      <c r="R89" s="15"/>
    </row>
    <row r="90" spans="1:18" s="4" customFormat="1" ht="24" customHeight="1">
      <c r="A90" s="324" t="s">
        <v>41</v>
      </c>
      <c r="B90" s="325"/>
      <c r="C90" s="325"/>
      <c r="D90" s="25">
        <f t="shared" si="14"/>
        <v>3</v>
      </c>
      <c r="E90" s="59">
        <v>3</v>
      </c>
      <c r="F90" s="27"/>
      <c r="G90" s="79">
        <f t="shared" si="15"/>
        <v>3</v>
      </c>
      <c r="H90" s="80">
        <v>3</v>
      </c>
      <c r="I90" s="27"/>
      <c r="J90" s="47">
        <f t="shared" si="8"/>
        <v>3</v>
      </c>
      <c r="K90" s="123">
        <v>3</v>
      </c>
      <c r="L90" s="9">
        <f t="shared" si="13"/>
        <v>3</v>
      </c>
      <c r="M90" s="60">
        <v>3</v>
      </c>
      <c r="N90" s="61"/>
      <c r="O90" s="33">
        <f t="shared" si="9"/>
        <v>0</v>
      </c>
      <c r="P90" s="32"/>
      <c r="Q90" s="15"/>
      <c r="R90" s="15"/>
    </row>
    <row r="91" spans="1:18" s="4" customFormat="1" ht="16.5">
      <c r="A91" s="309" t="s">
        <v>43</v>
      </c>
      <c r="B91" s="310"/>
      <c r="C91" s="311"/>
      <c r="D91" s="25">
        <f t="shared" si="14"/>
        <v>2</v>
      </c>
      <c r="E91" s="59">
        <v>2</v>
      </c>
      <c r="F91" s="27"/>
      <c r="G91" s="79">
        <f t="shared" si="15"/>
        <v>2</v>
      </c>
      <c r="H91" s="81">
        <v>2</v>
      </c>
      <c r="I91" s="60"/>
      <c r="J91" s="47">
        <f t="shared" si="8"/>
        <v>2</v>
      </c>
      <c r="K91" s="123">
        <v>2</v>
      </c>
      <c r="L91" s="9">
        <f t="shared" si="13"/>
        <v>2</v>
      </c>
      <c r="M91" s="60">
        <v>2</v>
      </c>
      <c r="N91" s="61"/>
      <c r="O91" s="33">
        <f t="shared" si="9"/>
        <v>0</v>
      </c>
      <c r="P91" s="32"/>
      <c r="Q91" s="15"/>
      <c r="R91" s="15"/>
    </row>
    <row r="92" spans="1:18" s="4" customFormat="1" ht="16.5">
      <c r="A92" s="309" t="s">
        <v>55</v>
      </c>
      <c r="B92" s="310"/>
      <c r="C92" s="311"/>
      <c r="D92" s="25">
        <f t="shared" si="14"/>
        <v>6812.2</v>
      </c>
      <c r="E92" s="59">
        <v>6314.3</v>
      </c>
      <c r="F92" s="27">
        <v>497.9</v>
      </c>
      <c r="G92" s="79">
        <f t="shared" si="15"/>
        <v>6895.3</v>
      </c>
      <c r="H92" s="80">
        <v>6391</v>
      </c>
      <c r="I92" s="27">
        <v>504.3</v>
      </c>
      <c r="J92" s="47">
        <f t="shared" si="8"/>
        <v>4729.2</v>
      </c>
      <c r="K92" s="123">
        <v>4729.2</v>
      </c>
      <c r="L92" s="12">
        <f aca="true" t="shared" si="16" ref="L92:L101">M92+N92</f>
        <v>5022.099999999999</v>
      </c>
      <c r="M92" s="57">
        <v>4699.2</v>
      </c>
      <c r="N92" s="59">
        <v>322.9</v>
      </c>
      <c r="O92" s="33">
        <f t="shared" si="9"/>
        <v>30</v>
      </c>
      <c r="P92" s="32"/>
      <c r="Q92" s="36"/>
      <c r="R92" s="15"/>
    </row>
    <row r="93" spans="1:18" s="4" customFormat="1" ht="76.5" customHeight="1" thickBot="1">
      <c r="A93" s="310" t="s">
        <v>56</v>
      </c>
      <c r="B93" s="310"/>
      <c r="C93" s="311"/>
      <c r="D93" s="25">
        <f>E93</f>
        <v>333.7</v>
      </c>
      <c r="E93" s="59">
        <v>333.7</v>
      </c>
      <c r="F93" s="27"/>
      <c r="G93" s="79">
        <f>H93</f>
        <v>333.7</v>
      </c>
      <c r="H93" s="80">
        <v>333.7</v>
      </c>
      <c r="I93" s="27"/>
      <c r="J93" s="47">
        <f t="shared" si="8"/>
        <v>241.4</v>
      </c>
      <c r="K93" s="123">
        <v>241.4</v>
      </c>
      <c r="L93" s="13">
        <f t="shared" si="16"/>
        <v>211.9</v>
      </c>
      <c r="M93" s="54">
        <v>211.9</v>
      </c>
      <c r="N93" s="55"/>
      <c r="O93" s="33">
        <f t="shared" si="9"/>
        <v>29.5</v>
      </c>
      <c r="P93" s="32"/>
      <c r="Q93" s="15"/>
      <c r="R93" s="15"/>
    </row>
    <row r="94" spans="1:18" s="4" customFormat="1" ht="32.25" customHeight="1" thickBot="1">
      <c r="A94" s="311" t="s">
        <v>93</v>
      </c>
      <c r="B94" s="316"/>
      <c r="C94" s="317"/>
      <c r="D94" s="25">
        <f>E94</f>
        <v>1270</v>
      </c>
      <c r="E94" s="59">
        <v>1270</v>
      </c>
      <c r="F94" s="27">
        <v>377.1</v>
      </c>
      <c r="G94" s="79">
        <f>H94</f>
        <v>1280</v>
      </c>
      <c r="H94" s="80">
        <v>1280</v>
      </c>
      <c r="I94" s="27">
        <v>383.8</v>
      </c>
      <c r="J94" s="47">
        <f t="shared" si="8"/>
        <v>900</v>
      </c>
      <c r="K94" s="123">
        <v>900</v>
      </c>
      <c r="L94" s="13">
        <f t="shared" si="16"/>
        <v>810.4</v>
      </c>
      <c r="M94" s="54">
        <v>738.4</v>
      </c>
      <c r="N94" s="55">
        <v>72</v>
      </c>
      <c r="O94" s="33">
        <f t="shared" si="9"/>
        <v>161.60000000000002</v>
      </c>
      <c r="P94" s="32"/>
      <c r="Q94" s="15"/>
      <c r="R94" s="15"/>
    </row>
    <row r="95" spans="1:18" s="4" customFormat="1" ht="17.25" thickBot="1">
      <c r="A95" s="314" t="s">
        <v>94</v>
      </c>
      <c r="B95" s="315"/>
      <c r="C95" s="315"/>
      <c r="D95" s="45">
        <f>E95</f>
        <v>12012</v>
      </c>
      <c r="E95" s="82">
        <v>12012</v>
      </c>
      <c r="F95" s="83"/>
      <c r="G95" s="84"/>
      <c r="H95" s="85">
        <v>12012</v>
      </c>
      <c r="I95" s="83"/>
      <c r="J95" s="48">
        <f t="shared" si="8"/>
        <v>7266.8</v>
      </c>
      <c r="K95" s="15">
        <v>7266.8</v>
      </c>
      <c r="L95" s="10">
        <f t="shared" si="16"/>
        <v>7266.8</v>
      </c>
      <c r="M95" s="37">
        <v>7266.8</v>
      </c>
      <c r="N95" s="51"/>
      <c r="O95" s="33">
        <f t="shared" si="9"/>
        <v>0</v>
      </c>
      <c r="P95" s="32"/>
      <c r="Q95" s="15"/>
      <c r="R95" s="15"/>
    </row>
    <row r="96" spans="1:18" s="4" customFormat="1" ht="17.25" thickBot="1">
      <c r="A96" s="250" t="s">
        <v>22</v>
      </c>
      <c r="B96" s="251"/>
      <c r="C96" s="251"/>
      <c r="D96" s="42">
        <f aca="true" t="shared" si="17" ref="D96:D101">E96+F96</f>
        <v>37.8</v>
      </c>
      <c r="E96" s="86">
        <f>E97</f>
        <v>37.8</v>
      </c>
      <c r="F96" s="86"/>
      <c r="G96" s="87">
        <f aca="true" t="shared" si="18" ref="G96:G101">H96+I96</f>
        <v>37.8</v>
      </c>
      <c r="H96" s="52">
        <f>H97</f>
        <v>37.8</v>
      </c>
      <c r="I96" s="68"/>
      <c r="J96" s="8">
        <f t="shared" si="8"/>
        <v>33.2</v>
      </c>
      <c r="K96" s="108">
        <f>K97</f>
        <v>33.2</v>
      </c>
      <c r="L96" s="8">
        <f t="shared" si="16"/>
        <v>31</v>
      </c>
      <c r="M96" s="52">
        <f>M97</f>
        <v>31</v>
      </c>
      <c r="N96" s="50">
        <f>N97</f>
        <v>0</v>
      </c>
      <c r="O96" s="33">
        <f t="shared" si="9"/>
        <v>2.200000000000003</v>
      </c>
      <c r="P96" s="34"/>
      <c r="Q96" s="33"/>
      <c r="R96" s="33"/>
    </row>
    <row r="97" spans="1:18" s="4" customFormat="1" ht="17.25" thickBot="1">
      <c r="A97" s="252" t="s">
        <v>57</v>
      </c>
      <c r="B97" s="253"/>
      <c r="C97" s="253"/>
      <c r="D97" s="43">
        <f t="shared" si="17"/>
        <v>37.8</v>
      </c>
      <c r="E97" s="88">
        <v>37.8</v>
      </c>
      <c r="F97" s="88"/>
      <c r="G97" s="89">
        <f t="shared" si="18"/>
        <v>37.8</v>
      </c>
      <c r="H97" s="37">
        <v>37.8</v>
      </c>
      <c r="I97" s="70"/>
      <c r="J97" s="18">
        <f t="shared" si="8"/>
        <v>33.2</v>
      </c>
      <c r="K97" s="239">
        <v>33.2</v>
      </c>
      <c r="L97" s="13">
        <f t="shared" si="16"/>
        <v>31</v>
      </c>
      <c r="M97" s="54">
        <v>31</v>
      </c>
      <c r="N97" s="55"/>
      <c r="O97" s="33">
        <f t="shared" si="9"/>
        <v>2.200000000000003</v>
      </c>
      <c r="P97" s="32"/>
      <c r="Q97" s="15"/>
      <c r="R97" s="15"/>
    </row>
    <row r="98" spans="1:18" s="4" customFormat="1" ht="17.25" thickBot="1">
      <c r="A98" s="248" t="s">
        <v>23</v>
      </c>
      <c r="B98" s="249"/>
      <c r="C98" s="249"/>
      <c r="D98" s="42">
        <f t="shared" si="17"/>
        <v>6188.5</v>
      </c>
      <c r="E98" s="86">
        <f>E99+E100</f>
        <v>4585.3</v>
      </c>
      <c r="F98" s="86">
        <f>F99+F100</f>
        <v>1603.2</v>
      </c>
      <c r="G98" s="87">
        <f t="shared" si="18"/>
        <v>6474.3</v>
      </c>
      <c r="H98" s="52">
        <f>H99+H100</f>
        <v>4662.3</v>
      </c>
      <c r="I98" s="68">
        <f>I99+I100</f>
        <v>1812</v>
      </c>
      <c r="J98" s="8">
        <f t="shared" si="8"/>
        <v>3624.4</v>
      </c>
      <c r="K98" s="108">
        <f>K99+K100</f>
        <v>3624.4</v>
      </c>
      <c r="L98" s="8">
        <f t="shared" si="16"/>
        <v>3912.5</v>
      </c>
      <c r="M98" s="62">
        <f>M99+M100</f>
        <v>3359.3</v>
      </c>
      <c r="N98" s="50">
        <f>N99+N100</f>
        <v>553.2</v>
      </c>
      <c r="O98" s="33">
        <f t="shared" si="9"/>
        <v>265.0999999999999</v>
      </c>
      <c r="P98" s="34"/>
      <c r="Q98" s="33"/>
      <c r="R98" s="33"/>
    </row>
    <row r="99" spans="1:18" s="4" customFormat="1" ht="16.5">
      <c r="A99" s="276" t="s">
        <v>17</v>
      </c>
      <c r="B99" s="277"/>
      <c r="C99" s="277"/>
      <c r="D99" s="24">
        <f t="shared" si="17"/>
        <v>40</v>
      </c>
      <c r="E99" s="90">
        <v>40</v>
      </c>
      <c r="F99" s="53"/>
      <c r="G99" s="91">
        <f t="shared" si="18"/>
        <v>40</v>
      </c>
      <c r="H99" s="58">
        <v>40</v>
      </c>
      <c r="I99" s="60"/>
      <c r="J99" s="49">
        <f t="shared" si="8"/>
        <v>32</v>
      </c>
      <c r="K99" s="240">
        <v>32</v>
      </c>
      <c r="L99" s="14">
        <f t="shared" si="16"/>
        <v>32</v>
      </c>
      <c r="M99" s="63">
        <v>32</v>
      </c>
      <c r="N99" s="58">
        <v>0</v>
      </c>
      <c r="O99" s="33">
        <f t="shared" si="9"/>
        <v>0</v>
      </c>
      <c r="P99" s="32"/>
      <c r="Q99" s="15"/>
      <c r="R99" s="15"/>
    </row>
    <row r="100" spans="1:18" s="4" customFormat="1" ht="16.5">
      <c r="A100" s="310" t="s">
        <v>18</v>
      </c>
      <c r="B100" s="310"/>
      <c r="C100" s="311"/>
      <c r="D100" s="25">
        <f t="shared" si="17"/>
        <v>6148.5</v>
      </c>
      <c r="E100" s="64">
        <v>4545.3</v>
      </c>
      <c r="F100" s="65">
        <v>1603.2</v>
      </c>
      <c r="G100" s="92">
        <f t="shared" si="18"/>
        <v>6434.3</v>
      </c>
      <c r="H100" s="59">
        <v>4622.3</v>
      </c>
      <c r="I100" s="27">
        <v>1812</v>
      </c>
      <c r="J100" s="47">
        <f t="shared" si="8"/>
        <v>3592.4</v>
      </c>
      <c r="K100" s="123">
        <v>3592.4</v>
      </c>
      <c r="L100" s="12">
        <f t="shared" si="16"/>
        <v>3880.5</v>
      </c>
      <c r="M100" s="64">
        <v>3327.3</v>
      </c>
      <c r="N100" s="65">
        <v>553.2</v>
      </c>
      <c r="O100" s="33">
        <f t="shared" si="9"/>
        <v>265.0999999999999</v>
      </c>
      <c r="P100" s="32"/>
      <c r="Q100" s="15"/>
      <c r="R100" s="15"/>
    </row>
    <row r="101" spans="1:18" s="4" customFormat="1" ht="74.25" customHeight="1" thickBot="1">
      <c r="A101" s="312" t="s">
        <v>47</v>
      </c>
      <c r="B101" s="313"/>
      <c r="C101" s="313"/>
      <c r="D101" s="26">
        <f t="shared" si="17"/>
        <v>10.1</v>
      </c>
      <c r="E101" s="64"/>
      <c r="F101" s="65">
        <v>10.1</v>
      </c>
      <c r="G101" s="93">
        <f t="shared" si="18"/>
        <v>10.1</v>
      </c>
      <c r="H101" s="55"/>
      <c r="I101" s="54">
        <f>F101</f>
        <v>10.1</v>
      </c>
      <c r="J101" s="47">
        <f t="shared" si="8"/>
        <v>0</v>
      </c>
      <c r="K101" s="239"/>
      <c r="L101" s="13">
        <f t="shared" si="16"/>
        <v>2</v>
      </c>
      <c r="M101" s="66"/>
      <c r="N101" s="55">
        <v>2</v>
      </c>
      <c r="O101" s="33">
        <f t="shared" si="9"/>
        <v>0</v>
      </c>
      <c r="P101" s="32"/>
      <c r="Q101" s="15"/>
      <c r="R101" s="15"/>
    </row>
    <row r="102" spans="1:18" s="4" customFormat="1" ht="25.5" customHeight="1" thickBot="1">
      <c r="A102" s="256" t="s">
        <v>19</v>
      </c>
      <c r="B102" s="254"/>
      <c r="C102" s="255"/>
      <c r="D102" s="28">
        <f>E102+F102</f>
        <v>94528.50000000001</v>
      </c>
      <c r="E102" s="94">
        <f>E71+E76+E96+E98+E73</f>
        <v>91917.40000000001</v>
      </c>
      <c r="F102" s="94">
        <f>F71+F76+F96+F98+F73+F101</f>
        <v>2611.1</v>
      </c>
      <c r="G102" s="28">
        <f>G71+G76+G96+G98+G73+G101</f>
        <v>95502.70000000003</v>
      </c>
      <c r="H102" s="28">
        <f>H71+H73+H76+H96+H98</f>
        <v>92357.60000000002</v>
      </c>
      <c r="I102" s="242">
        <f>I71+I73+I76+I96+I98+I101</f>
        <v>3145.1</v>
      </c>
      <c r="J102" s="18">
        <f t="shared" si="8"/>
        <v>67223.40000000001</v>
      </c>
      <c r="K102" s="241">
        <f>K71+K76+K96+K98+K73</f>
        <v>67223.40000000001</v>
      </c>
      <c r="L102" s="28">
        <f>L71+L76+L96+L98+L73+L101</f>
        <v>67136.9</v>
      </c>
      <c r="M102" s="243">
        <f>M71+M73+M76+M96+M98</f>
        <v>65775.8</v>
      </c>
      <c r="N102" s="28">
        <f>N71+N73+N76+N96+N98+N101</f>
        <v>1361.1</v>
      </c>
      <c r="O102" s="33">
        <f t="shared" si="9"/>
        <v>1447.6000000000058</v>
      </c>
      <c r="P102" s="39"/>
      <c r="Q102" s="39"/>
      <c r="R102" s="38"/>
    </row>
    <row r="103" spans="1:14" s="7" customFormat="1" ht="15.75" customHeight="1">
      <c r="A103" s="244"/>
      <c r="B103" s="244"/>
      <c r="C103" s="244"/>
      <c r="D103" s="245"/>
      <c r="E103" s="245"/>
      <c r="F103" s="245"/>
      <c r="G103" s="245"/>
      <c r="H103" s="245"/>
      <c r="I103" s="245">
        <v>3145.1</v>
      </c>
      <c r="J103" s="245"/>
      <c r="K103" s="245">
        <v>67223.4</v>
      </c>
      <c r="L103" s="245"/>
      <c r="M103" s="245">
        <v>65775.8</v>
      </c>
      <c r="N103" s="245">
        <v>1361.1</v>
      </c>
    </row>
    <row r="104" spans="1:14" s="7" customFormat="1" ht="16.5" customHeight="1">
      <c r="A104" s="244"/>
      <c r="B104" s="244"/>
      <c r="C104" s="244"/>
      <c r="D104" s="245"/>
      <c r="E104" s="246"/>
      <c r="F104" s="246"/>
      <c r="G104" s="246"/>
      <c r="H104" s="246"/>
      <c r="I104" s="246">
        <f>I103-I102</f>
        <v>0</v>
      </c>
      <c r="J104" s="246"/>
      <c r="K104" s="246">
        <f>K103-K102</f>
        <v>0</v>
      </c>
      <c r="L104" s="246"/>
      <c r="M104" s="246">
        <f>M103-M102</f>
        <v>0</v>
      </c>
      <c r="N104" s="246">
        <f>N103-N102</f>
        <v>0</v>
      </c>
    </row>
    <row r="105" spans="1:14" s="3" customFormat="1" ht="20.25">
      <c r="A105" s="396"/>
      <c r="B105" s="396"/>
      <c r="C105" s="396"/>
      <c r="D105" s="396"/>
      <c r="E105" s="396"/>
      <c r="F105" s="396"/>
      <c r="G105" s="396"/>
      <c r="H105" s="396"/>
      <c r="I105" s="396"/>
      <c r="J105" s="396"/>
      <c r="K105" s="396"/>
      <c r="L105" s="396"/>
      <c r="M105" s="396"/>
      <c r="N105" s="396"/>
    </row>
    <row r="106" spans="1:14" ht="25.5">
      <c r="A106" s="247" t="s">
        <v>97</v>
      </c>
      <c r="B106" s="247"/>
      <c r="C106" s="247"/>
      <c r="D106" s="247"/>
      <c r="E106" s="247"/>
      <c r="F106" s="247"/>
      <c r="G106" s="247"/>
      <c r="H106" s="247"/>
      <c r="I106" s="247"/>
      <c r="J106" s="247"/>
      <c r="K106" s="247"/>
      <c r="L106" s="247"/>
      <c r="M106" s="247"/>
      <c r="N106" s="247"/>
    </row>
    <row r="107" spans="1:12" ht="18.75" customHeight="1">
      <c r="A107" s="156"/>
      <c r="B107" s="156"/>
      <c r="C107" s="156"/>
      <c r="D107" s="104"/>
      <c r="E107" s="137"/>
      <c r="F107" s="137"/>
      <c r="G107" s="104"/>
      <c r="H107" s="104"/>
      <c r="I107" s="104"/>
      <c r="J107" s="104"/>
      <c r="K107" s="104"/>
      <c r="L107" s="104"/>
    </row>
    <row r="108" spans="1:14" ht="25.5">
      <c r="A108" s="421" t="s">
        <v>95</v>
      </c>
      <c r="B108" s="421"/>
      <c r="C108" s="421"/>
      <c r="D108" s="421"/>
      <c r="E108" s="421"/>
      <c r="F108" s="421"/>
      <c r="G108" s="421"/>
      <c r="H108" s="421"/>
      <c r="I108" s="421"/>
      <c r="J108" s="421"/>
      <c r="K108" s="421"/>
      <c r="L108" s="421"/>
      <c r="M108" s="421"/>
      <c r="N108" s="421"/>
    </row>
    <row r="109" spans="1:12" ht="20.25">
      <c r="A109" s="320"/>
      <c r="B109" s="320"/>
      <c r="C109" s="320"/>
      <c r="D109" s="320"/>
      <c r="E109" s="320"/>
      <c r="F109" s="320"/>
      <c r="G109" s="320"/>
      <c r="H109" s="320"/>
      <c r="I109" s="320"/>
      <c r="J109" s="320"/>
      <c r="K109" s="320"/>
      <c r="L109" s="320"/>
    </row>
    <row r="110" spans="1:14" ht="20.25">
      <c r="A110" s="319"/>
      <c r="B110" s="319"/>
      <c r="C110" s="319"/>
      <c r="D110" s="319"/>
      <c r="E110" s="319"/>
      <c r="F110" s="319"/>
      <c r="G110" s="319"/>
      <c r="H110" s="319"/>
      <c r="I110" s="319"/>
      <c r="J110" s="319"/>
      <c r="K110" s="319"/>
      <c r="L110" s="319"/>
      <c r="M110" s="319"/>
      <c r="N110" s="319"/>
    </row>
    <row r="111" spans="1:14" ht="16.5">
      <c r="A111" s="322"/>
      <c r="B111" s="322"/>
      <c r="C111" s="322"/>
      <c r="D111" s="138"/>
      <c r="E111" s="138"/>
      <c r="F111" s="138"/>
      <c r="G111" s="138"/>
      <c r="H111" s="138"/>
      <c r="I111" s="118"/>
      <c r="J111" s="118"/>
      <c r="K111" s="118"/>
      <c r="L111" s="321"/>
      <c r="M111" s="321"/>
      <c r="N111" s="139"/>
    </row>
    <row r="112" spans="1:13" ht="17.25" customHeight="1">
      <c r="A112" s="322"/>
      <c r="B112" s="322"/>
      <c r="C112" s="322"/>
      <c r="D112" s="140"/>
      <c r="I112" s="141"/>
      <c r="J112" s="141"/>
      <c r="K112" s="141"/>
      <c r="L112" s="318"/>
      <c r="M112" s="318"/>
    </row>
    <row r="113" spans="1:3" ht="16.5">
      <c r="A113" s="323"/>
      <c r="B113" s="323"/>
      <c r="C113" s="323"/>
    </row>
    <row r="114" spans="1:3" ht="16.5">
      <c r="A114" s="155"/>
      <c r="B114" s="155"/>
      <c r="C114" s="155"/>
    </row>
    <row r="116" spans="1:14" s="2" customFormat="1" ht="16.5">
      <c r="A116" s="142"/>
      <c r="B116" s="142"/>
      <c r="C116" s="142"/>
      <c r="D116" s="103"/>
      <c r="E116" s="103"/>
      <c r="F116" s="103"/>
      <c r="G116" s="103"/>
      <c r="H116" s="103"/>
      <c r="I116" s="103"/>
      <c r="J116" s="103"/>
      <c r="K116" s="103"/>
      <c r="L116" s="103"/>
      <c r="M116" s="103"/>
      <c r="N116" s="103"/>
    </row>
  </sheetData>
  <mergeCells count="171">
    <mergeCell ref="D39:D41"/>
    <mergeCell ref="E39:F39"/>
    <mergeCell ref="G39:G41"/>
    <mergeCell ref="F40:F41"/>
    <mergeCell ref="E40:E41"/>
    <mergeCell ref="K10:K11"/>
    <mergeCell ref="K40:K41"/>
    <mergeCell ref="M40:M41"/>
    <mergeCell ref="N40:N41"/>
    <mergeCell ref="M10:M11"/>
    <mergeCell ref="N10:N11"/>
    <mergeCell ref="L39:L41"/>
    <mergeCell ref="M39:N39"/>
    <mergeCell ref="H40:H41"/>
    <mergeCell ref="I40:I41"/>
    <mergeCell ref="J39:J41"/>
    <mergeCell ref="H39:I39"/>
    <mergeCell ref="E10:E11"/>
    <mergeCell ref="F10:F11"/>
    <mergeCell ref="H10:H11"/>
    <mergeCell ref="I10:I11"/>
    <mergeCell ref="A26:C26"/>
    <mergeCell ref="A27:C27"/>
    <mergeCell ref="A51:C51"/>
    <mergeCell ref="A33:C33"/>
    <mergeCell ref="A34:C34"/>
    <mergeCell ref="A35:C35"/>
    <mergeCell ref="A29:C29"/>
    <mergeCell ref="A32:C32"/>
    <mergeCell ref="A42:C42"/>
    <mergeCell ref="A39:C41"/>
    <mergeCell ref="A108:N108"/>
    <mergeCell ref="N8:N9"/>
    <mergeCell ref="L7:L9"/>
    <mergeCell ref="M7:N7"/>
    <mergeCell ref="M8:M9"/>
    <mergeCell ref="J7:J9"/>
    <mergeCell ref="K8:K9"/>
    <mergeCell ref="J10:J11"/>
    <mergeCell ref="A19:C19"/>
    <mergeCell ref="A17:C17"/>
    <mergeCell ref="N61:N62"/>
    <mergeCell ref="I61:I62"/>
    <mergeCell ref="L61:L62"/>
    <mergeCell ref="M61:M62"/>
    <mergeCell ref="J61:J62"/>
    <mergeCell ref="K61:K62"/>
    <mergeCell ref="H7:I7"/>
    <mergeCell ref="A11:C11"/>
    <mergeCell ref="F8:F9"/>
    <mergeCell ref="A10:C10"/>
    <mergeCell ref="D7:D9"/>
    <mergeCell ref="E8:E9"/>
    <mergeCell ref="I8:I9"/>
    <mergeCell ref="H8:H9"/>
    <mergeCell ref="G7:G9"/>
    <mergeCell ref="E7:F7"/>
    <mergeCell ref="A105:N105"/>
    <mergeCell ref="N68:N69"/>
    <mergeCell ref="L67:L69"/>
    <mergeCell ref="M68:M69"/>
    <mergeCell ref="H67:I67"/>
    <mergeCell ref="A67:C69"/>
    <mergeCell ref="D67:D69"/>
    <mergeCell ref="E67:F67"/>
    <mergeCell ref="J67:J69"/>
    <mergeCell ref="K68:K69"/>
    <mergeCell ref="A24:C24"/>
    <mergeCell ref="A88:C88"/>
    <mergeCell ref="A78:C78"/>
    <mergeCell ref="A76:C76"/>
    <mergeCell ref="A74:C74"/>
    <mergeCell ref="A84:C84"/>
    <mergeCell ref="A79:C79"/>
    <mergeCell ref="A80:C80"/>
    <mergeCell ref="A81:C81"/>
    <mergeCell ref="A25:C25"/>
    <mergeCell ref="A20:C20"/>
    <mergeCell ref="A21:C21"/>
    <mergeCell ref="A22:C22"/>
    <mergeCell ref="A23:C23"/>
    <mergeCell ref="A77:C77"/>
    <mergeCell ref="A72:C72"/>
    <mergeCell ref="A71:C71"/>
    <mergeCell ref="A70:C70"/>
    <mergeCell ref="A12:C12"/>
    <mergeCell ref="A7:C9"/>
    <mergeCell ref="A13:C13"/>
    <mergeCell ref="A31:C31"/>
    <mergeCell ref="A30:C30"/>
    <mergeCell ref="A28:C28"/>
    <mergeCell ref="A14:C14"/>
    <mergeCell ref="A15:C15"/>
    <mergeCell ref="A16:C16"/>
    <mergeCell ref="A18:C18"/>
    <mergeCell ref="A50:C50"/>
    <mergeCell ref="A56:C57"/>
    <mergeCell ref="A36:C36"/>
    <mergeCell ref="G56:G57"/>
    <mergeCell ref="A37:C37"/>
    <mergeCell ref="A44:C44"/>
    <mergeCell ref="A46:C46"/>
    <mergeCell ref="A45:C45"/>
    <mergeCell ref="A47:C47"/>
    <mergeCell ref="E56:E57"/>
    <mergeCell ref="M56:M57"/>
    <mergeCell ref="N56:N57"/>
    <mergeCell ref="H56:H57"/>
    <mergeCell ref="A60:C60"/>
    <mergeCell ref="F56:F57"/>
    <mergeCell ref="L56:L57"/>
    <mergeCell ref="J56:J57"/>
    <mergeCell ref="D56:D57"/>
    <mergeCell ref="F61:F62"/>
    <mergeCell ref="E61:E62"/>
    <mergeCell ref="D61:D62"/>
    <mergeCell ref="H61:H62"/>
    <mergeCell ref="A113:C113"/>
    <mergeCell ref="A93:C93"/>
    <mergeCell ref="A85:C85"/>
    <mergeCell ref="A86:C86"/>
    <mergeCell ref="A100:C100"/>
    <mergeCell ref="A87:C87"/>
    <mergeCell ref="A89:C89"/>
    <mergeCell ref="A90:C90"/>
    <mergeCell ref="A112:C112"/>
    <mergeCell ref="A91:C91"/>
    <mergeCell ref="L112:M112"/>
    <mergeCell ref="A110:N110"/>
    <mergeCell ref="A109:L109"/>
    <mergeCell ref="L111:M111"/>
    <mergeCell ref="A111:C111"/>
    <mergeCell ref="A92:C92"/>
    <mergeCell ref="A101:C101"/>
    <mergeCell ref="A95:C95"/>
    <mergeCell ref="A94:C94"/>
    <mergeCell ref="Q67:R67"/>
    <mergeCell ref="Q68:Q69"/>
    <mergeCell ref="R68:R69"/>
    <mergeCell ref="A5:N5"/>
    <mergeCell ref="A58:C58"/>
    <mergeCell ref="A59:C59"/>
    <mergeCell ref="G67:G69"/>
    <mergeCell ref="I68:I69"/>
    <mergeCell ref="A48:C48"/>
    <mergeCell ref="A49:C49"/>
    <mergeCell ref="P67:P69"/>
    <mergeCell ref="A4:N4"/>
    <mergeCell ref="A64:C64"/>
    <mergeCell ref="A66:N66"/>
    <mergeCell ref="A65:C65"/>
    <mergeCell ref="H68:H69"/>
    <mergeCell ref="F68:F69"/>
    <mergeCell ref="E68:E69"/>
    <mergeCell ref="M67:N67"/>
    <mergeCell ref="A63:C63"/>
    <mergeCell ref="A102:C102"/>
    <mergeCell ref="A96:C96"/>
    <mergeCell ref="A97:C97"/>
    <mergeCell ref="A98:C98"/>
    <mergeCell ref="A99:C99"/>
    <mergeCell ref="I1:N1"/>
    <mergeCell ref="I2:N2"/>
    <mergeCell ref="I3:N3"/>
    <mergeCell ref="A82:C82"/>
    <mergeCell ref="A52:C52"/>
    <mergeCell ref="A54:C54"/>
    <mergeCell ref="A61:C62"/>
    <mergeCell ref="I56:I57"/>
    <mergeCell ref="A53:C53"/>
    <mergeCell ref="A55:C55"/>
  </mergeCells>
  <printOptions horizontalCentered="1"/>
  <pageMargins left="0.7874015748031497" right="0.3937007874015748" top="1.1811023622047245" bottom="0.3937007874015748" header="0" footer="0"/>
  <pageSetup fitToHeight="3" horizontalDpi="600" verticalDpi="600" orientation="landscape" paperSize="9" scale="40" r:id="rId1"/>
  <rowBreaks count="2" manualBreakCount="2">
    <brk id="37" max="13" man="1"/>
    <brk id="6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2011-11-01T11:40:41Z</cp:lastPrinted>
  <dcterms:created xsi:type="dcterms:W3CDTF">2004-03-09T08:00:32Z</dcterms:created>
  <dcterms:modified xsi:type="dcterms:W3CDTF">2011-11-21T14:47:40Z</dcterms:modified>
  <cp:category/>
  <cp:version/>
  <cp:contentType/>
  <cp:contentStatus/>
</cp:coreProperties>
</file>