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8" sheetId="1" r:id="rId1"/>
  </sheets>
  <definedNames>
    <definedName name="_xlnm.Print_Area" localSheetId="0">'дод8'!$A$1:$M$31</definedName>
  </definedNames>
  <calcPr fullCalcOnLoad="1"/>
</workbook>
</file>

<file path=xl/sharedStrings.xml><?xml version="1.0" encoding="utf-8"?>
<sst xmlns="http://schemas.openxmlformats.org/spreadsheetml/2006/main" count="45" uniqueCount="39">
  <si>
    <t>Всього</t>
  </si>
  <si>
    <t>з них:</t>
  </si>
  <si>
    <t>Державне управління</t>
  </si>
  <si>
    <t>Органи місцевого самоврядування</t>
  </si>
  <si>
    <t>Видатки спеціального фонду</t>
  </si>
  <si>
    <t>розвитку</t>
  </si>
  <si>
    <t>споживання</t>
  </si>
  <si>
    <t>комунальні послуги та енергоносії</t>
  </si>
  <si>
    <t>010000</t>
  </si>
  <si>
    <t>010116</t>
  </si>
  <si>
    <t xml:space="preserve">            до рішення районної у місті ради</t>
  </si>
  <si>
    <t>Видатки загального фонду</t>
  </si>
  <si>
    <t>Заступник голови районної у місті ради</t>
  </si>
  <si>
    <t>грн.</t>
  </si>
  <si>
    <t xml:space="preserve">    </t>
  </si>
  <si>
    <t>оплата праці</t>
  </si>
  <si>
    <t>Разом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</si>
  <si>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</si>
  <si>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</si>
  <si>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 xml:space="preserve">Найменування коду тимчасової класифікації видатків та кредитування місцевих бюджетів </t>
  </si>
  <si>
    <t>Ю. Красножон</t>
  </si>
  <si>
    <t xml:space="preserve">            Додаток 8</t>
  </si>
  <si>
    <t>Код тимчасової класифікації видатків та кредитування місцевих бюджетів</t>
  </si>
  <si>
    <t>090000</t>
  </si>
  <si>
    <t>Соціальний захист та соціальне забезпечення:</t>
  </si>
  <si>
    <t>091103</t>
  </si>
  <si>
    <t xml:space="preserve">Соціальні програми і заходи державних органів у справах молоді </t>
  </si>
  <si>
    <t>091204</t>
  </si>
  <si>
    <t>Територіальні центри  соціального обслуговування (надання соціальних послуг)</t>
  </si>
  <si>
    <t>091206</t>
  </si>
  <si>
    <t>Центри соціальної реабілітації дітей - інвалідів; центри професійної реабілітації інвалідів</t>
  </si>
  <si>
    <t>Культура і мистецтво</t>
  </si>
  <si>
    <t>Філармонії, музичні колективи і ансамблі та інші мистецькі заклади та заходи</t>
  </si>
  <si>
    <t>Фізична культура і спорт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</si>
  <si>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</si>
  <si>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</si>
  <si>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Разом видатки</t>
  </si>
  <si>
    <t xml:space="preserve">Напрями використання залишків коштів районного у місті бюджету, що склалися на початок року </t>
  </si>
  <si>
    <t xml:space="preserve">            від 21 серпня 2012 року  № 163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</si>
</sst>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0"/>
      <color indexed="8"/>
      <name val="Arial"/>
      <family val="0"/>
    </font>
    <font>
      <b/>
      <i/>
      <sz val="20"/>
      <name val="Arial"/>
      <family val="2"/>
    </font>
    <font>
      <sz val="20"/>
      <name val="Arial"/>
      <family val="2"/>
    </font>
    <font>
      <sz val="10"/>
      <name val="Rage Italic"/>
      <family val="4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i/>
      <sz val="10"/>
      <color indexed="8"/>
      <name val="Arial"/>
      <family val="0"/>
    </font>
    <font>
      <sz val="14"/>
      <color indexed="8"/>
      <name val="Arial"/>
      <family val="0"/>
    </font>
    <font>
      <b/>
      <i/>
      <sz val="14"/>
      <color indexed="8"/>
      <name val="Arial"/>
      <family val="0"/>
    </font>
    <font>
      <sz val="16"/>
      <name val="Arial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12"/>
      <color indexed="8"/>
      <name val="Arial"/>
      <family val="0"/>
    </font>
    <font>
      <b/>
      <i/>
      <sz val="14"/>
      <color indexed="10"/>
      <name val="Arial"/>
      <family val="0"/>
    </font>
    <font>
      <sz val="20"/>
      <color indexed="10"/>
      <name val="Arial"/>
      <family val="0"/>
    </font>
    <font>
      <sz val="14"/>
      <color indexed="10"/>
      <name val="Times New Roman"/>
      <family val="1"/>
    </font>
    <font>
      <sz val="14"/>
      <color indexed="10"/>
      <name val="Rage Italic"/>
      <family val="4"/>
    </font>
    <font>
      <sz val="16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21" fillId="0" borderId="3" xfId="0" applyNumberFormat="1" applyFont="1" applyBorder="1" applyAlignment="1">
      <alignment/>
    </xf>
    <xf numFmtId="0" fontId="22" fillId="0" borderId="3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49" fontId="12" fillId="0" borderId="5" xfId="0" applyNumberFormat="1" applyFont="1" applyBorder="1" applyAlignment="1">
      <alignment vertical="center"/>
    </xf>
    <xf numFmtId="49" fontId="12" fillId="0" borderId="6" xfId="0" applyNumberFormat="1" applyFont="1" applyBorder="1" applyAlignment="1">
      <alignment vertical="center" wrapText="1"/>
    </xf>
    <xf numFmtId="0" fontId="13" fillId="0" borderId="5" xfId="0" applyFont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6" xfId="0" applyFont="1" applyBorder="1" applyAlignment="1">
      <alignment/>
    </xf>
    <xf numFmtId="0" fontId="3" fillId="0" borderId="0" xfId="0" applyFont="1" applyBorder="1" applyAlignment="1">
      <alignment/>
    </xf>
    <xf numFmtId="49" fontId="12" fillId="0" borderId="9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22" fillId="0" borderId="1" xfId="0" applyFont="1" applyBorder="1" applyAlignment="1">
      <alignment/>
    </xf>
    <xf numFmtId="0" fontId="13" fillId="0" borderId="12" xfId="0" applyFont="1" applyBorder="1" applyAlignment="1">
      <alignment/>
    </xf>
    <xf numFmtId="49" fontId="12" fillId="0" borderId="9" xfId="0" applyNumberFormat="1" applyFont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13" fillId="0" borderId="13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3" fillId="2" borderId="9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49" fontId="21" fillId="0" borderId="3" xfId="0" applyNumberFormat="1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9" fontId="12" fillId="0" borderId="1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22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49" fontId="12" fillId="0" borderId="5" xfId="0" applyNumberFormat="1" applyFont="1" applyBorder="1" applyAlignment="1">
      <alignment horizontal="left" vertical="center"/>
    </xf>
    <xf numFmtId="0" fontId="13" fillId="0" borderId="15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3" fillId="0" borderId="15" xfId="0" applyFont="1" applyBorder="1" applyAlignment="1">
      <alignment/>
    </xf>
    <xf numFmtId="49" fontId="6" fillId="0" borderId="14" xfId="0" applyNumberFormat="1" applyFont="1" applyBorder="1" applyAlignment="1">
      <alignment horizontal="left" vertical="center" wrapText="1"/>
    </xf>
    <xf numFmtId="0" fontId="13" fillId="2" borderId="18" xfId="0" applyFont="1" applyFill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3" fillId="0" borderId="18" xfId="0" applyFont="1" applyBorder="1" applyAlignment="1">
      <alignment/>
    </xf>
    <xf numFmtId="0" fontId="10" fillId="0" borderId="0" xfId="0" applyFont="1" applyAlignment="1">
      <alignment/>
    </xf>
    <xf numFmtId="2" fontId="24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3" fillId="0" borderId="10" xfId="0" applyFont="1" applyFill="1" applyBorder="1" applyAlignment="1">
      <alignment/>
    </xf>
    <xf numFmtId="2" fontId="13" fillId="0" borderId="20" xfId="0" applyNumberFormat="1" applyFont="1" applyBorder="1" applyAlignment="1">
      <alignment/>
    </xf>
    <xf numFmtId="0" fontId="15" fillId="0" borderId="0" xfId="0" applyFont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left"/>
    </xf>
    <xf numFmtId="49" fontId="23" fillId="0" borderId="2" xfId="0" applyNumberFormat="1" applyFont="1" applyBorder="1" applyAlignment="1">
      <alignment horizontal="left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75" zoomScaleNormal="75" zoomScaleSheetLayoutView="50" workbookViewId="0" topLeftCell="A1">
      <selection activeCell="L31" sqref="L31"/>
    </sheetView>
  </sheetViews>
  <sheetFormatPr defaultColWidth="9.140625" defaultRowHeight="12.75"/>
  <cols>
    <col min="1" max="1" width="14.8515625" style="0" customWidth="1"/>
    <col min="2" max="2" width="84.00390625" style="0" customWidth="1"/>
    <col min="3" max="3" width="18.421875" style="0" customWidth="1"/>
    <col min="4" max="4" width="16.57421875" style="0" customWidth="1"/>
    <col min="5" max="5" width="15.28125" style="0" customWidth="1"/>
    <col min="6" max="6" width="16.57421875" style="0" customWidth="1"/>
    <col min="7" max="7" width="14.00390625" style="0" customWidth="1"/>
    <col min="8" max="8" width="15.8515625" style="0" customWidth="1"/>
    <col min="9" max="9" width="14.140625" style="0" customWidth="1"/>
    <col min="10" max="11" width="16.57421875" style="0" customWidth="1"/>
    <col min="12" max="12" width="22.00390625" style="0" customWidth="1"/>
    <col min="13" max="13" width="21.7109375" style="0" customWidth="1"/>
    <col min="14" max="14" width="10.421875" style="0" bestFit="1" customWidth="1"/>
    <col min="15" max="15" width="17.28125" style="0" customWidth="1"/>
    <col min="16" max="16" width="54.421875" style="0" customWidth="1"/>
  </cols>
  <sheetData>
    <row r="1" spans="1:13" ht="20.25">
      <c r="A1" s="3" t="s">
        <v>14</v>
      </c>
      <c r="B1" s="3"/>
      <c r="C1" s="3"/>
      <c r="D1" s="3"/>
      <c r="E1" s="3"/>
      <c r="F1" s="3"/>
      <c r="G1" s="3"/>
      <c r="H1" s="3"/>
      <c r="J1" s="82" t="s">
        <v>21</v>
      </c>
      <c r="K1" s="82"/>
      <c r="L1" s="82"/>
      <c r="M1" s="82"/>
    </row>
    <row r="2" spans="1:13" ht="20.25">
      <c r="A2" s="3"/>
      <c r="B2" s="3"/>
      <c r="C2" s="3"/>
      <c r="D2" s="3"/>
      <c r="E2" s="3"/>
      <c r="F2" s="3"/>
      <c r="G2" s="3"/>
      <c r="H2" s="3"/>
      <c r="J2" s="82" t="s">
        <v>10</v>
      </c>
      <c r="K2" s="82"/>
      <c r="L2" s="82"/>
      <c r="M2" s="82"/>
    </row>
    <row r="3" spans="1:13" ht="21" customHeight="1">
      <c r="A3" s="3"/>
      <c r="B3" s="3"/>
      <c r="C3" s="3"/>
      <c r="D3" s="3"/>
      <c r="E3" s="3"/>
      <c r="F3" s="3"/>
      <c r="G3" s="3"/>
      <c r="H3" s="3"/>
      <c r="J3" s="82" t="s">
        <v>38</v>
      </c>
      <c r="K3" s="82"/>
      <c r="L3" s="82"/>
      <c r="M3" s="82"/>
    </row>
    <row r="4" spans="1:13" ht="16.5" customHeight="1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12"/>
    </row>
    <row r="5" spans="1:13" ht="18.75" customHeight="1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ht="23.25" customHeight="1">
      <c r="A6" s="94" t="s">
        <v>37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ht="60.7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 t="s">
        <v>13</v>
      </c>
    </row>
    <row r="8" spans="1:13" ht="12.75" customHeight="1">
      <c r="A8" s="83" t="s">
        <v>22</v>
      </c>
      <c r="B8" s="83" t="s">
        <v>19</v>
      </c>
      <c r="C8" s="98" t="s">
        <v>11</v>
      </c>
      <c r="D8" s="99"/>
      <c r="E8" s="99"/>
      <c r="F8" s="98" t="s">
        <v>4</v>
      </c>
      <c r="G8" s="99"/>
      <c r="H8" s="99"/>
      <c r="I8" s="99"/>
      <c r="J8" s="99"/>
      <c r="K8" s="99"/>
      <c r="L8" s="99"/>
      <c r="M8" s="102" t="s">
        <v>16</v>
      </c>
    </row>
    <row r="9" spans="1:13" ht="27.75" customHeight="1" thickBot="1">
      <c r="A9" s="84"/>
      <c r="B9" s="84"/>
      <c r="C9" s="100"/>
      <c r="D9" s="101"/>
      <c r="E9" s="101"/>
      <c r="F9" s="100"/>
      <c r="G9" s="101"/>
      <c r="H9" s="101"/>
      <c r="I9" s="101"/>
      <c r="J9" s="101"/>
      <c r="K9" s="101"/>
      <c r="L9" s="101"/>
      <c r="M9" s="103"/>
    </row>
    <row r="10" spans="1:13" ht="13.5" customHeight="1" thickBot="1">
      <c r="A10" s="84"/>
      <c r="B10" s="84"/>
      <c r="C10" s="87" t="s">
        <v>0</v>
      </c>
      <c r="D10" s="96" t="s">
        <v>1</v>
      </c>
      <c r="E10" s="97"/>
      <c r="F10" s="87" t="s">
        <v>0</v>
      </c>
      <c r="G10" s="87" t="s">
        <v>6</v>
      </c>
      <c r="H10" s="96" t="s">
        <v>1</v>
      </c>
      <c r="I10" s="97"/>
      <c r="J10" s="87" t="s">
        <v>5</v>
      </c>
      <c r="K10" s="105" t="s">
        <v>1</v>
      </c>
      <c r="L10" s="106"/>
      <c r="M10" s="103"/>
    </row>
    <row r="11" spans="1:13" ht="13.5" thickBot="1">
      <c r="A11" s="84"/>
      <c r="B11" s="84"/>
      <c r="C11" s="88"/>
      <c r="D11" s="87" t="s">
        <v>15</v>
      </c>
      <c r="E11" s="83" t="s">
        <v>7</v>
      </c>
      <c r="F11" s="107"/>
      <c r="G11" s="88"/>
      <c r="H11" s="87" t="s">
        <v>15</v>
      </c>
      <c r="I11" s="83" t="s">
        <v>7</v>
      </c>
      <c r="J11" s="88"/>
      <c r="K11" s="88" t="s">
        <v>17</v>
      </c>
      <c r="L11" s="16" t="s">
        <v>1</v>
      </c>
      <c r="M11" s="103"/>
    </row>
    <row r="12" spans="1:13" ht="12.75">
      <c r="A12" s="84"/>
      <c r="B12" s="84"/>
      <c r="C12" s="88"/>
      <c r="D12" s="88"/>
      <c r="E12" s="84"/>
      <c r="F12" s="107"/>
      <c r="G12" s="88"/>
      <c r="H12" s="88"/>
      <c r="I12" s="84"/>
      <c r="J12" s="88"/>
      <c r="K12" s="88"/>
      <c r="L12" s="83" t="s">
        <v>18</v>
      </c>
      <c r="M12" s="103"/>
    </row>
    <row r="13" spans="1:13" ht="12.75">
      <c r="A13" s="84"/>
      <c r="B13" s="84"/>
      <c r="C13" s="88"/>
      <c r="D13" s="88"/>
      <c r="E13" s="84"/>
      <c r="F13" s="107"/>
      <c r="G13" s="88"/>
      <c r="H13" s="88"/>
      <c r="I13" s="84"/>
      <c r="J13" s="88"/>
      <c r="K13" s="88"/>
      <c r="L13" s="84"/>
      <c r="M13" s="103"/>
    </row>
    <row r="14" spans="1:13" ht="12.75">
      <c r="A14" s="84"/>
      <c r="B14" s="84"/>
      <c r="C14" s="88"/>
      <c r="D14" s="88"/>
      <c r="E14" s="84"/>
      <c r="F14" s="107"/>
      <c r="G14" s="88"/>
      <c r="H14" s="88"/>
      <c r="I14" s="84"/>
      <c r="J14" s="88"/>
      <c r="K14" s="88"/>
      <c r="L14" s="84"/>
      <c r="M14" s="103"/>
    </row>
    <row r="15" spans="1:13" ht="46.5" customHeight="1" thickBot="1">
      <c r="A15" s="85"/>
      <c r="B15" s="85"/>
      <c r="C15" s="89"/>
      <c r="D15" s="89"/>
      <c r="E15" s="84"/>
      <c r="F15" s="108"/>
      <c r="G15" s="89"/>
      <c r="H15" s="89"/>
      <c r="I15" s="84"/>
      <c r="J15" s="89"/>
      <c r="K15" s="89"/>
      <c r="L15" s="85"/>
      <c r="M15" s="104"/>
    </row>
    <row r="16" spans="1:13" ht="13.5" thickBot="1">
      <c r="A16" s="16">
        <v>1</v>
      </c>
      <c r="B16" s="16">
        <v>2</v>
      </c>
      <c r="C16" s="14">
        <v>3</v>
      </c>
      <c r="D16" s="16">
        <v>4</v>
      </c>
      <c r="E16" s="17">
        <v>5</v>
      </c>
      <c r="F16" s="18">
        <v>6</v>
      </c>
      <c r="G16" s="16">
        <v>7</v>
      </c>
      <c r="H16" s="16">
        <v>8</v>
      </c>
      <c r="I16" s="13">
        <v>9</v>
      </c>
      <c r="J16" s="16">
        <v>10</v>
      </c>
      <c r="K16" s="15">
        <v>11</v>
      </c>
      <c r="L16" s="15">
        <v>12</v>
      </c>
      <c r="M16" s="16">
        <v>13</v>
      </c>
    </row>
    <row r="17" spans="1:15" s="8" customFormat="1" ht="18.75" thickBot="1">
      <c r="A17" s="19" t="s">
        <v>8</v>
      </c>
      <c r="B17" s="20" t="s">
        <v>2</v>
      </c>
      <c r="C17" s="21">
        <f aca="true" t="shared" si="0" ref="C17:L17">C18</f>
        <v>420164</v>
      </c>
      <c r="D17" s="21">
        <f t="shared" si="0"/>
        <v>0</v>
      </c>
      <c r="E17" s="21">
        <f t="shared" si="0"/>
        <v>3500</v>
      </c>
      <c r="F17" s="21">
        <f t="shared" si="0"/>
        <v>84700</v>
      </c>
      <c r="G17" s="21">
        <f t="shared" si="0"/>
        <v>0</v>
      </c>
      <c r="H17" s="21">
        <f t="shared" si="0"/>
        <v>0</v>
      </c>
      <c r="I17" s="21">
        <f t="shared" si="0"/>
        <v>0</v>
      </c>
      <c r="J17" s="21">
        <f t="shared" si="0"/>
        <v>84700</v>
      </c>
      <c r="K17" s="21">
        <f t="shared" si="0"/>
        <v>84700</v>
      </c>
      <c r="L17" s="21">
        <f t="shared" si="0"/>
        <v>74700</v>
      </c>
      <c r="M17" s="22">
        <f>C17+F17</f>
        <v>504864</v>
      </c>
      <c r="N17" s="7"/>
      <c r="O17" s="7"/>
    </row>
    <row r="18" spans="1:15" s="8" customFormat="1" ht="18.75" thickBot="1">
      <c r="A18" s="23" t="s">
        <v>9</v>
      </c>
      <c r="B18" s="24" t="s">
        <v>3</v>
      </c>
      <c r="C18" s="25">
        <f>265164+99000+56000</f>
        <v>420164</v>
      </c>
      <c r="D18" s="25"/>
      <c r="E18" s="26">
        <v>3500</v>
      </c>
      <c r="F18" s="27">
        <f>G18+J18</f>
        <v>84700</v>
      </c>
      <c r="G18" s="26"/>
      <c r="H18" s="28"/>
      <c r="I18" s="25"/>
      <c r="J18" s="25">
        <f>K18</f>
        <v>84700</v>
      </c>
      <c r="K18" s="29">
        <f>10000+50000+24700</f>
        <v>84700</v>
      </c>
      <c r="L18" s="25">
        <f>50000+24700</f>
        <v>74700</v>
      </c>
      <c r="M18" s="25">
        <f>C18+F18</f>
        <v>504864</v>
      </c>
      <c r="N18" s="30">
        <f>M18-G18</f>
        <v>504864</v>
      </c>
      <c r="O18" s="7"/>
    </row>
    <row r="19" spans="1:13" s="8" customFormat="1" ht="21" customHeight="1" thickBot="1">
      <c r="A19" s="19" t="s">
        <v>23</v>
      </c>
      <c r="B19" s="35" t="s">
        <v>24</v>
      </c>
      <c r="C19" s="22">
        <f>C20+C21+C22</f>
        <v>55981</v>
      </c>
      <c r="D19" s="22">
        <f aca="true" t="shared" si="1" ref="D19:M19">D20+D21+D22</f>
        <v>0</v>
      </c>
      <c r="E19" s="22">
        <f t="shared" si="1"/>
        <v>0</v>
      </c>
      <c r="F19" s="22">
        <f t="shared" si="1"/>
        <v>208638.23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208638.23</v>
      </c>
      <c r="K19" s="22">
        <f t="shared" si="1"/>
        <v>208638.23</v>
      </c>
      <c r="L19" s="22">
        <f t="shared" si="1"/>
        <v>0</v>
      </c>
      <c r="M19" s="22">
        <f t="shared" si="1"/>
        <v>264619.23</v>
      </c>
    </row>
    <row r="20" spans="1:13" s="8" customFormat="1" ht="18">
      <c r="A20" s="37" t="s">
        <v>25</v>
      </c>
      <c r="B20" s="38" t="s">
        <v>26</v>
      </c>
      <c r="C20" s="32">
        <f>3800</f>
        <v>3800</v>
      </c>
      <c r="D20" s="33"/>
      <c r="E20" s="36"/>
      <c r="F20" s="33"/>
      <c r="G20" s="36"/>
      <c r="H20" s="33"/>
      <c r="I20" s="36"/>
      <c r="J20" s="33"/>
      <c r="K20" s="36"/>
      <c r="L20" s="39"/>
      <c r="M20" s="33">
        <f aca="true" t="shared" si="2" ref="M20:M27">C20+F20</f>
        <v>3800</v>
      </c>
    </row>
    <row r="21" spans="1:13" s="8" customFormat="1" ht="18">
      <c r="A21" s="40" t="s">
        <v>27</v>
      </c>
      <c r="B21" s="38" t="s">
        <v>28</v>
      </c>
      <c r="C21" s="32">
        <v>35979</v>
      </c>
      <c r="D21" s="33"/>
      <c r="E21" s="36"/>
      <c r="F21" s="80">
        <f>G21+K21</f>
        <v>396</v>
      </c>
      <c r="G21" s="36"/>
      <c r="H21" s="33"/>
      <c r="I21" s="36"/>
      <c r="J21" s="33">
        <f>K21</f>
        <v>396</v>
      </c>
      <c r="K21" s="36">
        <v>396</v>
      </c>
      <c r="L21" s="39"/>
      <c r="M21" s="33">
        <f t="shared" si="2"/>
        <v>36375</v>
      </c>
    </row>
    <row r="22" spans="1:13" s="8" customFormat="1" ht="26.25" customHeight="1" thickBot="1">
      <c r="A22" s="31" t="s">
        <v>29</v>
      </c>
      <c r="B22" s="38" t="s">
        <v>30</v>
      </c>
      <c r="C22" s="41">
        <f>16202</f>
        <v>16202</v>
      </c>
      <c r="D22" s="42"/>
      <c r="E22" s="36"/>
      <c r="F22" s="80">
        <f>J22</f>
        <v>208242.23</v>
      </c>
      <c r="G22" s="36"/>
      <c r="H22" s="33"/>
      <c r="I22" s="36"/>
      <c r="J22" s="33">
        <f>K22</f>
        <v>208242.23</v>
      </c>
      <c r="K22" s="36">
        <f>208242.23</f>
        <v>208242.23</v>
      </c>
      <c r="L22" s="39"/>
      <c r="M22" s="33">
        <f t="shared" si="2"/>
        <v>224444.23</v>
      </c>
    </row>
    <row r="23" spans="1:13" s="8" customFormat="1" ht="18.75" thickBot="1">
      <c r="A23" s="45">
        <v>110000</v>
      </c>
      <c r="B23" s="46" t="s">
        <v>31</v>
      </c>
      <c r="C23" s="47">
        <f>C24</f>
        <v>121900</v>
      </c>
      <c r="D23" s="47"/>
      <c r="E23" s="47"/>
      <c r="F23" s="48"/>
      <c r="G23" s="47"/>
      <c r="H23" s="49"/>
      <c r="I23" s="47"/>
      <c r="J23" s="49"/>
      <c r="K23" s="50"/>
      <c r="L23" s="49"/>
      <c r="M23" s="22">
        <f t="shared" si="2"/>
        <v>121900</v>
      </c>
    </row>
    <row r="24" spans="1:13" s="8" customFormat="1" ht="18.75" thickBot="1">
      <c r="A24" s="51">
        <v>110103</v>
      </c>
      <c r="B24" s="52" t="s">
        <v>32</v>
      </c>
      <c r="C24" s="53">
        <f>121900</f>
        <v>121900</v>
      </c>
      <c r="D24" s="53"/>
      <c r="E24" s="53"/>
      <c r="F24" s="54"/>
      <c r="G24" s="55"/>
      <c r="H24" s="56"/>
      <c r="I24" s="53"/>
      <c r="J24" s="56"/>
      <c r="K24" s="57"/>
      <c r="L24" s="56"/>
      <c r="M24" s="34">
        <f t="shared" si="2"/>
        <v>121900</v>
      </c>
    </row>
    <row r="25" spans="1:13" s="8" customFormat="1" ht="19.5" thickBot="1">
      <c r="A25" s="58">
        <v>130000</v>
      </c>
      <c r="B25" s="46" t="s">
        <v>33</v>
      </c>
      <c r="C25" s="59">
        <f>C26+C27</f>
        <v>4000</v>
      </c>
      <c r="D25" s="59">
        <f>SUM(D27:D27)</f>
        <v>0</v>
      </c>
      <c r="E25" s="59">
        <f>SUM(E27:E27)</f>
        <v>0</v>
      </c>
      <c r="F25" s="60">
        <f aca="true" t="shared" si="3" ref="F25:L25">F27</f>
        <v>425441.93</v>
      </c>
      <c r="G25" s="59">
        <f t="shared" si="3"/>
        <v>0</v>
      </c>
      <c r="H25" s="60">
        <f t="shared" si="3"/>
        <v>0</v>
      </c>
      <c r="I25" s="59">
        <f t="shared" si="3"/>
        <v>0</v>
      </c>
      <c r="J25" s="59">
        <f t="shared" si="3"/>
        <v>425441.93</v>
      </c>
      <c r="K25" s="59">
        <f t="shared" si="3"/>
        <v>425441.93</v>
      </c>
      <c r="L25" s="60">
        <f t="shared" si="3"/>
        <v>0</v>
      </c>
      <c r="M25" s="59">
        <f t="shared" si="2"/>
        <v>429441.93</v>
      </c>
    </row>
    <row r="26" spans="1:13" s="8" customFormat="1" ht="18.75" thickBot="1">
      <c r="A26" s="61">
        <v>130102</v>
      </c>
      <c r="B26" s="52" t="s">
        <v>34</v>
      </c>
      <c r="C26" s="62">
        <v>4000</v>
      </c>
      <c r="D26" s="62"/>
      <c r="E26" s="62"/>
      <c r="F26" s="62"/>
      <c r="G26" s="43"/>
      <c r="H26" s="62"/>
      <c r="I26" s="54"/>
      <c r="J26" s="63"/>
      <c r="K26" s="64"/>
      <c r="L26" s="65"/>
      <c r="M26" s="66">
        <f t="shared" si="2"/>
        <v>4000</v>
      </c>
    </row>
    <row r="27" spans="1:13" s="8" customFormat="1" ht="18.75" thickBot="1">
      <c r="A27" s="61">
        <v>130107</v>
      </c>
      <c r="B27" s="67" t="s">
        <v>35</v>
      </c>
      <c r="C27" s="68"/>
      <c r="D27" s="68"/>
      <c r="E27" s="69"/>
      <c r="F27" s="81">
        <f>G27+J27</f>
        <v>425441.93</v>
      </c>
      <c r="G27" s="44"/>
      <c r="H27" s="69"/>
      <c r="I27" s="70"/>
      <c r="J27" s="71">
        <f>K27</f>
        <v>425441.93</v>
      </c>
      <c r="K27" s="69">
        <v>425441.93</v>
      </c>
      <c r="L27" s="70"/>
      <c r="M27" s="72">
        <f t="shared" si="2"/>
        <v>425441.93</v>
      </c>
    </row>
    <row r="28" spans="1:15" ht="19.5" thickBot="1">
      <c r="A28" s="90" t="s">
        <v>36</v>
      </c>
      <c r="B28" s="91"/>
      <c r="C28" s="59">
        <f>C17+C19+C23+C25</f>
        <v>602045</v>
      </c>
      <c r="D28" s="59">
        <f>D17+D19+D23+D25</f>
        <v>0</v>
      </c>
      <c r="E28" s="59">
        <f>E17+E19+E23+E25</f>
        <v>3500</v>
      </c>
      <c r="F28" s="59">
        <f aca="true" t="shared" si="4" ref="F28:M28">F17+F19+F23+F25</f>
        <v>718780.1599999999</v>
      </c>
      <c r="G28" s="59">
        <f t="shared" si="4"/>
        <v>0</v>
      </c>
      <c r="H28" s="59">
        <f t="shared" si="4"/>
        <v>0</v>
      </c>
      <c r="I28" s="59">
        <f t="shared" si="4"/>
        <v>0</v>
      </c>
      <c r="J28" s="59">
        <f t="shared" si="4"/>
        <v>718780.1599999999</v>
      </c>
      <c r="K28" s="59">
        <f t="shared" si="4"/>
        <v>718780.1599999999</v>
      </c>
      <c r="L28" s="59">
        <f t="shared" si="4"/>
        <v>74700</v>
      </c>
      <c r="M28" s="59">
        <f t="shared" si="4"/>
        <v>1320825.16</v>
      </c>
      <c r="N28" s="73"/>
      <c r="O28" s="74"/>
    </row>
    <row r="29" spans="1:13" ht="81" customHeight="1">
      <c r="A29" s="75"/>
      <c r="B29" s="11" t="s">
        <v>12</v>
      </c>
      <c r="C29" s="76"/>
      <c r="D29" s="76"/>
      <c r="E29" s="76"/>
      <c r="F29" s="76"/>
      <c r="G29" s="75"/>
      <c r="H29" s="11" t="s">
        <v>20</v>
      </c>
      <c r="I29" s="75"/>
      <c r="J29" s="75"/>
      <c r="K29" s="75"/>
      <c r="L29" s="3"/>
      <c r="M29" s="1"/>
    </row>
    <row r="30" spans="1:13" ht="68.25" customHeight="1">
      <c r="A30" s="4"/>
      <c r="B30" s="10"/>
      <c r="C30" s="77"/>
      <c r="D30" s="78"/>
      <c r="E30" s="78"/>
      <c r="F30" s="78"/>
      <c r="G30" s="5"/>
      <c r="H30" s="6"/>
      <c r="I30" s="4"/>
      <c r="J30" s="4"/>
      <c r="K30" s="4"/>
      <c r="L30" s="4"/>
      <c r="M30" s="1">
        <f>M28-M29</f>
        <v>1320825.16</v>
      </c>
    </row>
    <row r="31" spans="1:16" ht="26.25">
      <c r="A31" s="4"/>
      <c r="B31" s="10"/>
      <c r="C31" s="79"/>
      <c r="D31" s="79"/>
      <c r="E31" s="79"/>
      <c r="F31" s="79"/>
      <c r="G31" s="9"/>
      <c r="H31" s="86"/>
      <c r="I31" s="86"/>
      <c r="J31" s="4"/>
      <c r="K31" s="1"/>
      <c r="L31" s="4"/>
      <c r="M31" s="1" t="e">
        <f>M29-#REF!</f>
        <v>#REF!</v>
      </c>
      <c r="N31" s="4"/>
      <c r="O31" s="1"/>
      <c r="P31" s="1"/>
    </row>
    <row r="32" spans="1:16" ht="12.75">
      <c r="A32" s="1"/>
      <c r="C32" s="73"/>
      <c r="D32" s="73"/>
      <c r="E32" s="73"/>
      <c r="F32" s="73"/>
      <c r="G32" s="1"/>
      <c r="H32" s="1"/>
      <c r="I32" s="3"/>
      <c r="J32" s="1"/>
      <c r="K32" s="1"/>
      <c r="L32" s="1"/>
      <c r="M32" s="1"/>
      <c r="N32" s="1"/>
      <c r="O32" s="1"/>
      <c r="P32" s="1"/>
    </row>
    <row r="33" spans="2:16" ht="12.75">
      <c r="B33" s="1"/>
      <c r="C33" s="73"/>
      <c r="D33" s="73"/>
      <c r="E33" s="73"/>
      <c r="F33" s="73"/>
      <c r="G33" s="1"/>
      <c r="H33" s="1"/>
      <c r="I33" s="1"/>
      <c r="J33" s="1"/>
      <c r="K33" s="1">
        <f>K31-K28</f>
        <v>-718780.1599999999</v>
      </c>
      <c r="L33" s="1"/>
      <c r="M33" s="4"/>
      <c r="N33" s="1"/>
      <c r="O33" s="1"/>
      <c r="P33" s="1"/>
    </row>
    <row r="34" spans="2:11" ht="12.75">
      <c r="B34" s="3"/>
      <c r="C34" s="1"/>
      <c r="D34" s="1"/>
      <c r="E34" s="1"/>
      <c r="F34" s="1"/>
      <c r="G34" s="3"/>
      <c r="H34" s="3"/>
      <c r="I34" s="3"/>
      <c r="K34" s="3"/>
    </row>
    <row r="35" spans="3:6" ht="12.75">
      <c r="C35" s="1"/>
      <c r="D35" s="1">
        <f>D28-D32</f>
        <v>0</v>
      </c>
      <c r="E35" s="1"/>
      <c r="F35" s="1"/>
    </row>
    <row r="36" spans="2:13" ht="12.75">
      <c r="B36" s="1"/>
      <c r="C36" s="73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2.75">
      <c r="B37" s="4"/>
      <c r="C37" s="73"/>
      <c r="D37" s="1"/>
      <c r="E37" s="1"/>
      <c r="F37" s="4"/>
      <c r="G37" s="1"/>
      <c r="H37" s="1"/>
      <c r="I37" s="1"/>
      <c r="J37" s="1"/>
      <c r="K37" s="1"/>
      <c r="L37" s="1"/>
      <c r="M37" s="1"/>
    </row>
    <row r="38" spans="2:13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4"/>
    </row>
    <row r="39" spans="2:13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"/>
    </row>
  </sheetData>
  <mergeCells count="22">
    <mergeCell ref="K10:L10"/>
    <mergeCell ref="E11:E15"/>
    <mergeCell ref="K11:K15"/>
    <mergeCell ref="F10:F15"/>
    <mergeCell ref="G10:G15"/>
    <mergeCell ref="A5:M5"/>
    <mergeCell ref="A6:M6"/>
    <mergeCell ref="D10:E10"/>
    <mergeCell ref="H10:I10"/>
    <mergeCell ref="F8:L9"/>
    <mergeCell ref="C8:E9"/>
    <mergeCell ref="A8:A15"/>
    <mergeCell ref="J10:J15"/>
    <mergeCell ref="M8:M15"/>
    <mergeCell ref="L12:L15"/>
    <mergeCell ref="B8:B15"/>
    <mergeCell ref="H31:I31"/>
    <mergeCell ref="I11:I15"/>
    <mergeCell ref="H11:H15"/>
    <mergeCell ref="A28:B28"/>
    <mergeCell ref="C10:C15"/>
    <mergeCell ref="D11:D15"/>
  </mergeCells>
  <printOptions horizontalCentered="1"/>
  <pageMargins left="0.3937007874015748" right="0.3937007874015748" top="1.1811023622047245" bottom="0.3937007874015748" header="0" footer="0"/>
  <pageSetup fitToHeight="2" horizontalDpi="600" verticalDpi="600" orientation="landscape" paperSize="9" scale="45" r:id="rId1"/>
  <rowBreaks count="1" manualBreakCount="1">
    <brk id="31" max="12" man="1"/>
  </rowBreaks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2012-08-17T13:31:22Z</cp:lastPrinted>
  <dcterms:created xsi:type="dcterms:W3CDTF">1996-10-08T23:32:33Z</dcterms:created>
  <dcterms:modified xsi:type="dcterms:W3CDTF">2012-08-28T12:49:49Z</dcterms:modified>
  <cp:category/>
  <cp:version/>
  <cp:contentType/>
  <cp:contentStatus/>
</cp:coreProperties>
</file>