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>
    <definedName name="_xlnm.Print_Area" localSheetId="0">'исправлений'!$A$1:$G$57</definedName>
  </definedNames>
  <calcPr fullCalcOnLoad="1"/>
</workbook>
</file>

<file path=xl/sharedStrings.xml><?xml version="1.0" encoding="utf-8"?>
<sst xmlns="http://schemas.openxmlformats.org/spreadsheetml/2006/main" count="67" uniqueCount="54">
  <si>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</si>
  <si>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</si>
  <si>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</si>
  <si>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</si>
  <si>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</si>
  <si>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</si>
  <si>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</si>
  <si>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</si>
  <si>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</si>
  <si>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</si>
  <si>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</si>
  <si>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</si>
  <si>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</si>
  <si>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</si>
  <si>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</si>
  <si>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</si>
  <si>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</si>
  <si>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</si>
  <si>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</si>
  <si>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Програма розвитку фізичної культури і спорту в Саксаганському районі у 2011-2015 роках</t>
  </si>
  <si>
    <t>Комплексна програма розвитку культури та мистецтва у Саксаганському районі на 2009 -2012 роки</t>
  </si>
  <si>
    <t xml:space="preserve">Управління праці та соціального захисту населення 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</si>
  <si>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</si>
  <si>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</si>
  <si>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090412</t>
  </si>
  <si>
    <t>090802</t>
  </si>
  <si>
    <t>091103</t>
  </si>
  <si>
    <t>091104</t>
  </si>
  <si>
    <t>091107</t>
  </si>
  <si>
    <t>091204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</si>
  <si>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</si>
  <si>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Центри соціальної реабілітації дітей-інвалідів; центри професійної реабілітації інвалідів </t>
  </si>
  <si>
    <t>090203</t>
  </si>
  <si>
    <t>091206</t>
  </si>
  <si>
    <t>2</t>
  </si>
  <si>
    <t>091205</t>
  </si>
  <si>
    <t>Територіальні центри соціального обслуговування                                          ( надання соціальних послуг)</t>
  </si>
  <si>
    <t xml:space="preserve">  Перелік програм районного у місті бюджету на 2012 рік</t>
  </si>
  <si>
    <t>Програма соціального захисту окремих категорій мешканців Саксаганського району на 2012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</si>
  <si>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2012 рік</t>
  </si>
  <si>
    <t>Програма соціального розвитку закладів, установ Саксаганського району за рахунок коштів бюджету розвитку району на 2012 рік</t>
  </si>
  <si>
    <t>15</t>
  </si>
  <si>
    <t>10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</si>
  <si>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</si>
  <si>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</si>
  <si>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03</t>
  </si>
  <si>
    <t>Органи місцевого самоврядування</t>
  </si>
  <si>
    <t>Додаток  6</t>
  </si>
  <si>
    <t>010116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</si>
  <si>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</si>
  <si>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 xml:space="preserve">від 21 листопада 2012 року № </t>
  </si>
  <si>
    <t xml:space="preserve">Керуюча справами виконкому районної у місті ради </t>
  </si>
  <si>
    <t>О. Дуванова</t>
  </si>
  <si>
    <t>до рішення виконкому районної у місті ради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</si>
</sst>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Rage Italic"/>
      <family val="4"/>
    </font>
    <font>
      <sz val="10"/>
      <name val="Rage Italic"/>
      <family val="4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49" fontId="22" fillId="0" borderId="2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3" fillId="0" borderId="9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0" fontId="16" fillId="0" borderId="2" xfId="0" applyFont="1" applyFill="1" applyBorder="1" applyAlignment="1">
      <alignment/>
    </xf>
    <xf numFmtId="0" fontId="16" fillId="0" borderId="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10" fillId="0" borderId="5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4" fillId="0" borderId="9" xfId="0" applyFont="1" applyFill="1" applyBorder="1" applyAlignment="1">
      <alignment wrapText="1"/>
    </xf>
    <xf numFmtId="0" fontId="14" fillId="0" borderId="2" xfId="0" applyFont="1" applyFill="1" applyBorder="1" applyAlignment="1">
      <alignment/>
    </xf>
    <xf numFmtId="0" fontId="14" fillId="0" borderId="9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2" fontId="9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15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49" fontId="17" fillId="0" borderId="0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75" zoomScaleNormal="75" workbookViewId="0" topLeftCell="A46">
      <selection activeCell="A49" sqref="A49:E50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38" customWidth="1"/>
    <col min="4" max="4" width="16.8515625" style="38" customWidth="1"/>
    <col min="5" max="5" width="50.421875" style="38" customWidth="1"/>
    <col min="6" max="6" width="17.00390625" style="38" customWidth="1"/>
    <col min="7" max="7" width="15.421875" style="38" customWidth="1"/>
    <col min="8" max="8" width="9.28125" style="0" bestFit="1" customWidth="1"/>
  </cols>
  <sheetData>
    <row r="1" spans="3:7" ht="25.5">
      <c r="C1" s="37"/>
      <c r="D1" s="37"/>
      <c r="E1" s="108" t="s">
        <v>47</v>
      </c>
      <c r="F1" s="108"/>
      <c r="G1" s="108"/>
    </row>
    <row r="2" spans="5:7" ht="25.5">
      <c r="E2" s="108" t="s">
        <v>53</v>
      </c>
      <c r="F2" s="108"/>
      <c r="G2" s="108"/>
    </row>
    <row r="3" spans="5:7" ht="25.5">
      <c r="E3" s="108" t="s">
        <v>50</v>
      </c>
      <c r="F3" s="108"/>
      <c r="G3" s="108"/>
    </row>
    <row r="4" spans="5:7" ht="14.25">
      <c r="E4" s="39"/>
      <c r="F4" s="39"/>
      <c r="G4" s="39"/>
    </row>
    <row r="5" spans="5:7" ht="14.25">
      <c r="E5" s="39"/>
      <c r="F5" s="39"/>
      <c r="G5" s="39"/>
    </row>
    <row r="6" spans="1:7" ht="25.5">
      <c r="A6" s="109" t="s">
        <v>37</v>
      </c>
      <c r="B6" s="109"/>
      <c r="C6" s="109"/>
      <c r="D6" s="109"/>
      <c r="E6" s="109"/>
      <c r="F6" s="109"/>
      <c r="G6" s="109"/>
    </row>
    <row r="7" spans="5:7" ht="14.25">
      <c r="E7" s="39"/>
      <c r="F7" s="39"/>
      <c r="G7" s="39"/>
    </row>
    <row r="8" ht="13.5" thickBot="1">
      <c r="F8" s="40" t="s">
        <v>2</v>
      </c>
    </row>
    <row r="9" spans="1:7" ht="67.5" customHeight="1" thickBot="1">
      <c r="A9" s="12" t="s">
        <v>13</v>
      </c>
      <c r="B9" s="15" t="s">
        <v>14</v>
      </c>
      <c r="C9" s="110" t="s">
        <v>6</v>
      </c>
      <c r="D9" s="111"/>
      <c r="E9" s="110" t="s">
        <v>7</v>
      </c>
      <c r="F9" s="111"/>
      <c r="G9" s="41" t="s">
        <v>0</v>
      </c>
    </row>
    <row r="10" spans="1:7" ht="87.75" customHeight="1" thickBot="1">
      <c r="A10" s="115" t="s">
        <v>16</v>
      </c>
      <c r="B10" s="112" t="s">
        <v>15</v>
      </c>
      <c r="C10" s="117" t="s">
        <v>3</v>
      </c>
      <c r="D10" s="117" t="s">
        <v>4</v>
      </c>
      <c r="E10" s="117" t="s">
        <v>3</v>
      </c>
      <c r="F10" s="117" t="s">
        <v>4</v>
      </c>
      <c r="G10" s="117" t="s">
        <v>4</v>
      </c>
    </row>
    <row r="11" spans="1:7" ht="8.25" customHeight="1" hidden="1" thickBot="1">
      <c r="A11" s="115"/>
      <c r="B11" s="113"/>
      <c r="C11" s="118"/>
      <c r="D11" s="118"/>
      <c r="E11" s="118"/>
      <c r="F11" s="118"/>
      <c r="G11" s="118"/>
    </row>
    <row r="12" spans="1:7" ht="13.5" hidden="1" thickBot="1">
      <c r="A12" s="116"/>
      <c r="B12" s="114"/>
      <c r="C12" s="119"/>
      <c r="D12" s="119"/>
      <c r="E12" s="119"/>
      <c r="F12" s="119"/>
      <c r="G12" s="119"/>
    </row>
    <row r="13" spans="1:7" ht="13.5" thickBot="1">
      <c r="A13" s="24">
        <v>1</v>
      </c>
      <c r="B13" s="4">
        <v>2</v>
      </c>
      <c r="C13" s="42">
        <v>3</v>
      </c>
      <c r="D13" s="43">
        <v>4</v>
      </c>
      <c r="E13" s="43">
        <v>5</v>
      </c>
      <c r="F13" s="44">
        <v>6</v>
      </c>
      <c r="G13" s="43">
        <v>7</v>
      </c>
    </row>
    <row r="14" spans="1:7" ht="34.5" customHeight="1" thickBot="1">
      <c r="A14" s="11"/>
      <c r="B14" s="2"/>
      <c r="C14" s="45" t="s">
        <v>20</v>
      </c>
      <c r="D14" s="46">
        <f>D15</f>
        <v>162700</v>
      </c>
      <c r="E14" s="47"/>
      <c r="F14" s="48"/>
      <c r="G14" s="49">
        <f>G15</f>
        <v>162700</v>
      </c>
    </row>
    <row r="15" spans="1:7" ht="33" customHeight="1" thickBot="1">
      <c r="A15" s="11" t="s">
        <v>45</v>
      </c>
      <c r="B15" s="14" t="s">
        <v>8</v>
      </c>
      <c r="C15" s="50"/>
      <c r="D15" s="51">
        <f>D16</f>
        <v>162700</v>
      </c>
      <c r="E15" s="52"/>
      <c r="F15" s="53"/>
      <c r="G15" s="49">
        <f>D15</f>
        <v>162700</v>
      </c>
    </row>
    <row r="16" spans="1:7" ht="35.25" customHeight="1" thickBot="1">
      <c r="A16" s="5">
        <v>110103</v>
      </c>
      <c r="B16" s="30" t="s">
        <v>9</v>
      </c>
      <c r="C16" s="54"/>
      <c r="D16" s="55">
        <f>40800+121900</f>
        <v>162700</v>
      </c>
      <c r="E16" s="50"/>
      <c r="F16" s="56"/>
      <c r="G16" s="57">
        <f>D16</f>
        <v>162700</v>
      </c>
    </row>
    <row r="17" spans="1:7" ht="35.25" customHeight="1" thickBot="1">
      <c r="A17" s="6"/>
      <c r="B17" s="7"/>
      <c r="C17" s="45" t="s">
        <v>19</v>
      </c>
      <c r="D17" s="51">
        <f>D18</f>
        <v>51000</v>
      </c>
      <c r="E17" s="52"/>
      <c r="F17" s="53"/>
      <c r="G17" s="49">
        <f>D17</f>
        <v>51000</v>
      </c>
    </row>
    <row r="18" spans="1:7" ht="38.25" customHeight="1" thickBot="1">
      <c r="A18" s="6">
        <v>130102</v>
      </c>
      <c r="B18" s="7" t="s">
        <v>18</v>
      </c>
      <c r="C18" s="58"/>
      <c r="D18" s="59">
        <f>47000+4000</f>
        <v>51000</v>
      </c>
      <c r="E18" s="50"/>
      <c r="F18" s="56"/>
      <c r="G18" s="57">
        <f>D18</f>
        <v>51000</v>
      </c>
    </row>
    <row r="19" spans="1:7" ht="41.25" customHeight="1" thickBot="1">
      <c r="A19" s="5"/>
      <c r="B19" s="7"/>
      <c r="C19" s="45" t="s">
        <v>38</v>
      </c>
      <c r="D19" s="51">
        <f>D20+D22</f>
        <v>613800</v>
      </c>
      <c r="E19" s="52"/>
      <c r="F19" s="53"/>
      <c r="G19" s="49">
        <f>D19</f>
        <v>613800</v>
      </c>
    </row>
    <row r="20" spans="1:7" ht="41.25" customHeight="1" thickBot="1">
      <c r="A20" s="11" t="s">
        <v>45</v>
      </c>
      <c r="B20" s="14" t="s">
        <v>8</v>
      </c>
      <c r="C20" s="45"/>
      <c r="D20" s="51">
        <f>D21</f>
        <v>276053</v>
      </c>
      <c r="E20" s="52"/>
      <c r="F20" s="53"/>
      <c r="G20" s="49">
        <f>G21</f>
        <v>276053</v>
      </c>
    </row>
    <row r="21" spans="1:9" ht="34.5" customHeight="1" thickBot="1">
      <c r="A21" s="25" t="s">
        <v>24</v>
      </c>
      <c r="B21" s="26" t="s">
        <v>1</v>
      </c>
      <c r="C21" s="60"/>
      <c r="D21" s="55">
        <v>276053</v>
      </c>
      <c r="E21" s="61"/>
      <c r="F21" s="56"/>
      <c r="G21" s="57">
        <f>D21+F21</f>
        <v>276053</v>
      </c>
      <c r="I21" s="98">
        <f>G21+G23</f>
        <v>307000</v>
      </c>
    </row>
    <row r="22" spans="1:7" ht="34.5" customHeight="1" thickBot="1">
      <c r="A22" s="14" t="s">
        <v>41</v>
      </c>
      <c r="B22" s="18" t="s">
        <v>21</v>
      </c>
      <c r="C22" s="58"/>
      <c r="D22" s="59">
        <f>D23+D24</f>
        <v>337747</v>
      </c>
      <c r="E22" s="50"/>
      <c r="F22" s="56"/>
      <c r="G22" s="57">
        <f>D22+F22</f>
        <v>337747</v>
      </c>
    </row>
    <row r="23" spans="1:7" ht="34.5" customHeight="1" thickBot="1">
      <c r="A23" s="25" t="s">
        <v>24</v>
      </c>
      <c r="B23" s="26" t="s">
        <v>1</v>
      </c>
      <c r="C23" s="60"/>
      <c r="D23" s="55">
        <v>30947</v>
      </c>
      <c r="E23" s="50"/>
      <c r="F23" s="56"/>
      <c r="G23" s="57">
        <f>D23</f>
        <v>30947</v>
      </c>
    </row>
    <row r="24" spans="1:7" ht="86.25" customHeight="1" thickBot="1">
      <c r="A24" s="22" t="s">
        <v>35</v>
      </c>
      <c r="B24" s="7" t="s">
        <v>30</v>
      </c>
      <c r="C24" s="58"/>
      <c r="D24" s="59">
        <v>306800</v>
      </c>
      <c r="E24" s="50"/>
      <c r="F24" s="56"/>
      <c r="G24" s="57">
        <f>D24+F24</f>
        <v>306800</v>
      </c>
    </row>
    <row r="25" spans="1:7" ht="42.75" customHeight="1" thickBot="1">
      <c r="A25" s="19"/>
      <c r="B25" s="7"/>
      <c r="C25" s="45" t="s">
        <v>39</v>
      </c>
      <c r="D25" s="51">
        <f>D26</f>
        <v>28500</v>
      </c>
      <c r="E25" s="52"/>
      <c r="F25" s="53"/>
      <c r="G25" s="49">
        <f>D25+F25</f>
        <v>28500</v>
      </c>
    </row>
    <row r="26" spans="1:7" ht="42.75" customHeight="1" thickBot="1">
      <c r="A26" s="20" t="s">
        <v>45</v>
      </c>
      <c r="B26" s="14" t="s">
        <v>8</v>
      </c>
      <c r="C26" s="45"/>
      <c r="D26" s="51">
        <f>D27+D28+D31+D32</f>
        <v>28500</v>
      </c>
      <c r="E26" s="62"/>
      <c r="F26" s="51"/>
      <c r="G26" s="49">
        <f>D26+F26</f>
        <v>28500</v>
      </c>
    </row>
    <row r="27" spans="1:7" ht="37.5" customHeight="1" thickBot="1">
      <c r="A27" s="22" t="s">
        <v>25</v>
      </c>
      <c r="B27" s="8" t="s">
        <v>11</v>
      </c>
      <c r="C27" s="50"/>
      <c r="D27" s="59">
        <v>10900</v>
      </c>
      <c r="E27" s="50"/>
      <c r="F27" s="56"/>
      <c r="G27" s="57">
        <f>D27</f>
        <v>10900</v>
      </c>
    </row>
    <row r="28" spans="1:7" ht="48" customHeight="1" thickBot="1">
      <c r="A28" s="22" t="s">
        <v>26</v>
      </c>
      <c r="B28" s="7" t="s">
        <v>10</v>
      </c>
      <c r="C28" s="63"/>
      <c r="D28" s="64">
        <f>8800+3800</f>
        <v>12600</v>
      </c>
      <c r="E28" s="65"/>
      <c r="F28" s="57"/>
      <c r="G28" s="66">
        <f>D28</f>
        <v>12600</v>
      </c>
    </row>
    <row r="29" spans="1:7" ht="48" customHeight="1" thickBot="1">
      <c r="A29" s="122" t="s">
        <v>34</v>
      </c>
      <c r="B29" s="122"/>
      <c r="C29" s="122"/>
      <c r="D29" s="122"/>
      <c r="E29" s="122"/>
      <c r="F29" s="122"/>
      <c r="G29" s="122"/>
    </row>
    <row r="30" spans="1:7" ht="15.75" customHeight="1" thickBot="1">
      <c r="A30" s="24">
        <v>1</v>
      </c>
      <c r="B30" s="4">
        <v>2</v>
      </c>
      <c r="C30" s="42">
        <v>3</v>
      </c>
      <c r="D30" s="43">
        <v>4</v>
      </c>
      <c r="E30" s="43">
        <v>5</v>
      </c>
      <c r="F30" s="44">
        <v>6</v>
      </c>
      <c r="G30" s="43">
        <v>7</v>
      </c>
    </row>
    <row r="31" spans="1:7" ht="62.25" customHeight="1" thickBot="1">
      <c r="A31" s="22" t="s">
        <v>27</v>
      </c>
      <c r="B31" s="13" t="s">
        <v>12</v>
      </c>
      <c r="C31" s="63"/>
      <c r="D31" s="64">
        <v>3000</v>
      </c>
      <c r="E31" s="65"/>
      <c r="F31" s="57"/>
      <c r="G31" s="57">
        <f>D31</f>
        <v>3000</v>
      </c>
    </row>
    <row r="32" spans="1:7" ht="40.5" customHeight="1" thickBot="1">
      <c r="A32" s="22" t="s">
        <v>28</v>
      </c>
      <c r="B32" s="7" t="s">
        <v>17</v>
      </c>
      <c r="C32" s="63"/>
      <c r="D32" s="64">
        <v>2000</v>
      </c>
      <c r="E32" s="65"/>
      <c r="F32" s="57"/>
      <c r="G32" s="57">
        <f>D32</f>
        <v>2000</v>
      </c>
    </row>
    <row r="33" spans="1:7" ht="45.75" customHeight="1" thickBot="1">
      <c r="A33" s="17"/>
      <c r="B33" s="1"/>
      <c r="C33" s="67"/>
      <c r="D33" s="68"/>
      <c r="E33" s="69" t="s">
        <v>40</v>
      </c>
      <c r="F33" s="70">
        <f>F34+F36+F40+F43</f>
        <v>2524581.71</v>
      </c>
      <c r="G33" s="70">
        <f>F33</f>
        <v>2524581.71</v>
      </c>
    </row>
    <row r="34" spans="1:7" ht="34.5" customHeight="1" thickBot="1">
      <c r="A34" s="34" t="s">
        <v>45</v>
      </c>
      <c r="B34" s="14" t="s">
        <v>8</v>
      </c>
      <c r="C34" s="71"/>
      <c r="D34" s="71"/>
      <c r="E34" s="72"/>
      <c r="F34" s="49">
        <f>G34</f>
        <v>88200</v>
      </c>
      <c r="G34" s="49">
        <f>G35</f>
        <v>88200</v>
      </c>
    </row>
    <row r="35" spans="1:7" ht="45.75" customHeight="1" thickBot="1">
      <c r="A35" s="35" t="s">
        <v>48</v>
      </c>
      <c r="B35" s="36" t="s">
        <v>46</v>
      </c>
      <c r="C35" s="73"/>
      <c r="D35" s="74"/>
      <c r="E35" s="75"/>
      <c r="F35" s="76">
        <f>G35</f>
        <v>88200</v>
      </c>
      <c r="G35" s="77">
        <f>84700+3500</f>
        <v>88200</v>
      </c>
    </row>
    <row r="36" spans="1:7" ht="46.5" customHeight="1" thickBot="1">
      <c r="A36" s="14" t="s">
        <v>41</v>
      </c>
      <c r="B36" s="18" t="s">
        <v>21</v>
      </c>
      <c r="C36" s="78"/>
      <c r="D36" s="79"/>
      <c r="E36" s="80"/>
      <c r="F36" s="49">
        <f>F37+F38+F39</f>
        <v>1684979.78</v>
      </c>
      <c r="G36" s="49">
        <f aca="true" t="shared" si="0" ref="G36:G44">F36</f>
        <v>1684979.78</v>
      </c>
    </row>
    <row r="37" spans="1:7" ht="156.75" customHeight="1" thickBot="1">
      <c r="A37" s="23" t="s">
        <v>32</v>
      </c>
      <c r="B37" s="31" t="s">
        <v>49</v>
      </c>
      <c r="C37" s="81"/>
      <c r="D37" s="79"/>
      <c r="E37" s="82"/>
      <c r="F37" s="62">
        <f>125000-40658.45</f>
        <v>84341.55</v>
      </c>
      <c r="G37" s="49">
        <f>F37</f>
        <v>84341.55</v>
      </c>
    </row>
    <row r="38" spans="1:7" ht="40.5" customHeight="1" thickBot="1">
      <c r="A38" s="3" t="s">
        <v>29</v>
      </c>
      <c r="B38" s="29" t="s">
        <v>36</v>
      </c>
      <c r="C38" s="83"/>
      <c r="D38" s="74"/>
      <c r="E38" s="75"/>
      <c r="F38" s="84">
        <f>248400+396</f>
        <v>248796</v>
      </c>
      <c r="G38" s="84">
        <f t="shared" si="0"/>
        <v>248796</v>
      </c>
    </row>
    <row r="39" spans="1:7" ht="45" customHeight="1" thickBot="1">
      <c r="A39" s="27" t="s">
        <v>33</v>
      </c>
      <c r="B39" s="28" t="s">
        <v>31</v>
      </c>
      <c r="C39" s="85"/>
      <c r="D39" s="50"/>
      <c r="E39" s="86"/>
      <c r="F39" s="87">
        <f>1143600+208242.23</f>
        <v>1351842.23</v>
      </c>
      <c r="G39" s="87">
        <f t="shared" si="0"/>
        <v>1351842.23</v>
      </c>
    </row>
    <row r="40" spans="1:7" ht="45" customHeight="1" thickBot="1">
      <c r="A40" s="32">
        <v>20</v>
      </c>
      <c r="B40" s="33" t="s">
        <v>43</v>
      </c>
      <c r="C40" s="85"/>
      <c r="D40" s="50"/>
      <c r="E40" s="86"/>
      <c r="F40" s="87">
        <f>F41</f>
        <v>35200</v>
      </c>
      <c r="G40" s="88">
        <f>F40</f>
        <v>35200</v>
      </c>
    </row>
    <row r="41" spans="1:7" ht="45" customHeight="1">
      <c r="A41" s="123">
        <v>90700</v>
      </c>
      <c r="B41" s="125" t="s">
        <v>44</v>
      </c>
      <c r="C41" s="127"/>
      <c r="D41" s="129"/>
      <c r="E41" s="127"/>
      <c r="F41" s="120">
        <v>35200</v>
      </c>
      <c r="G41" s="120">
        <f>F41</f>
        <v>35200</v>
      </c>
    </row>
    <row r="42" spans="1:7" ht="11.25" customHeight="1" thickBot="1">
      <c r="A42" s="124"/>
      <c r="B42" s="126"/>
      <c r="C42" s="128"/>
      <c r="D42" s="130"/>
      <c r="E42" s="128"/>
      <c r="F42" s="121"/>
      <c r="G42" s="121"/>
    </row>
    <row r="43" spans="1:7" ht="46.5" customHeight="1" thickBot="1">
      <c r="A43" s="14" t="s">
        <v>42</v>
      </c>
      <c r="B43" s="18" t="s">
        <v>22</v>
      </c>
      <c r="C43" s="89"/>
      <c r="D43" s="90"/>
      <c r="E43" s="91"/>
      <c r="F43" s="62">
        <f>F44</f>
        <v>716201.9299999999</v>
      </c>
      <c r="G43" s="92">
        <f t="shared" si="0"/>
        <v>716201.9299999999</v>
      </c>
    </row>
    <row r="44" spans="1:7" ht="46.5" customHeight="1" thickBot="1">
      <c r="A44" s="21">
        <v>130107</v>
      </c>
      <c r="B44" s="16" t="s">
        <v>23</v>
      </c>
      <c r="C44" s="93"/>
      <c r="D44" s="74"/>
      <c r="E44" s="75"/>
      <c r="F44" s="88">
        <f>250000+425441.93+40760</f>
        <v>716201.9299999999</v>
      </c>
      <c r="G44" s="87">
        <f t="shared" si="0"/>
        <v>716201.9299999999</v>
      </c>
    </row>
    <row r="45" spans="1:7" ht="24.75" customHeight="1" thickBot="1">
      <c r="A45" s="104" t="s">
        <v>5</v>
      </c>
      <c r="B45" s="105"/>
      <c r="C45" s="65"/>
      <c r="D45" s="94">
        <f>D15+D17+D19+D25</f>
        <v>856000</v>
      </c>
      <c r="E45" s="86"/>
      <c r="F45" s="95">
        <f>F33</f>
        <v>2524581.71</v>
      </c>
      <c r="G45" s="95">
        <f>D45+F45</f>
        <v>3380581.71</v>
      </c>
    </row>
    <row r="46" spans="5:7" ht="46.5" customHeight="1">
      <c r="E46" s="96"/>
      <c r="F46" s="99">
        <f>F45-2496280.16</f>
        <v>28301.549999999814</v>
      </c>
      <c r="G46" s="99">
        <f>G45-3352280.16</f>
        <v>28301.549999999814</v>
      </c>
    </row>
    <row r="47" spans="1:9" ht="27">
      <c r="A47" s="107" t="s">
        <v>51</v>
      </c>
      <c r="B47" s="107"/>
      <c r="C47" s="107"/>
      <c r="D47" s="97"/>
      <c r="E47" s="97" t="s">
        <v>52</v>
      </c>
      <c r="F47" s="100"/>
      <c r="G47" s="100"/>
      <c r="H47" s="9"/>
      <c r="I47" s="10"/>
    </row>
    <row r="48" spans="1:7" s="101" customFormat="1" ht="20.25">
      <c r="A48" s="106"/>
      <c r="B48" s="106"/>
      <c r="C48" s="106"/>
      <c r="D48" s="106"/>
      <c r="E48" s="106"/>
      <c r="F48" s="106"/>
      <c r="G48" s="106"/>
    </row>
    <row r="49" spans="1:7" s="102" customFormat="1" ht="12.75">
      <c r="A49" s="98"/>
      <c r="B49" s="98"/>
      <c r="C49" s="103"/>
      <c r="D49" s="103"/>
      <c r="E49" s="103"/>
      <c r="F49" s="38"/>
      <c r="G49" s="38"/>
    </row>
    <row r="50" spans="3:7" s="102" customFormat="1" ht="12.75">
      <c r="C50" s="38"/>
      <c r="D50" s="38"/>
      <c r="E50" s="38"/>
      <c r="F50" s="38"/>
      <c r="G50" s="38"/>
    </row>
  </sheetData>
  <mergeCells count="24">
    <mergeCell ref="F41:F42"/>
    <mergeCell ref="G41:G42"/>
    <mergeCell ref="F10:F12"/>
    <mergeCell ref="G10:G12"/>
    <mergeCell ref="A29:G29"/>
    <mergeCell ref="A41:A42"/>
    <mergeCell ref="B41:B42"/>
    <mergeCell ref="C41:C42"/>
    <mergeCell ref="D41:D42"/>
    <mergeCell ref="E41:E42"/>
    <mergeCell ref="C9:D9"/>
    <mergeCell ref="E9:F9"/>
    <mergeCell ref="B10:B12"/>
    <mergeCell ref="A10:A12"/>
    <mergeCell ref="C10:C12"/>
    <mergeCell ref="E10:E12"/>
    <mergeCell ref="D10:D12"/>
    <mergeCell ref="E1:G1"/>
    <mergeCell ref="E2:G2"/>
    <mergeCell ref="E3:G3"/>
    <mergeCell ref="A6:G6"/>
    <mergeCell ref="A45:B45"/>
    <mergeCell ref="A48:G48"/>
    <mergeCell ref="A47:C47"/>
  </mergeCells>
  <printOptions/>
  <pageMargins left="1.1811023622047245" right="0.7874015748031497" top="1.1811023622047245" bottom="0.3937007874015748" header="0" footer="0"/>
  <pageSetup fitToHeight="2" horizontalDpi="600" verticalDpi="600" orientation="landscape" paperSize="9" scale="51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2012-11-16T13:36:47Z</cp:lastPrinted>
  <dcterms:created xsi:type="dcterms:W3CDTF">1996-10-08T23:32:33Z</dcterms:created>
  <dcterms:modified xsi:type="dcterms:W3CDTF">2012-11-27T06:48:47Z</dcterms:modified>
  <cp:category/>
  <cp:version/>
  <cp:contentType/>
  <cp:contentStatus/>
</cp:coreProperties>
</file>