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'дод1'!$A$1:$F$52</definedName>
  </definedNames>
  <calcPr fullCalcOnLoad="1"/>
</workbook>
</file>

<file path=xl/sharedStrings.xml><?xml version="1.0" encoding="utf-8"?>
<sst xmlns="http://schemas.openxmlformats.org/spreadsheetml/2006/main" count="51" uniqueCount="50">
  <si>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</si>
  <si>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</si>
  <si>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</si>
  <si>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</si>
  <si>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</si>
  <si>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</si>
  <si>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</si>
  <si>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</si>
  <si>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</si>
  <si>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</si>
  <si>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</si>
  <si>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</si>
  <si>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</si>
  <si>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</si>
  <si>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</si>
  <si>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</si>
  <si>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</si>
  <si>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</si>
  <si>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</si>
  <si>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</si>
  <si>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</si>
  <si>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</si>
  <si>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</si>
  <si>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</si>
  <si>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</si>
  <si>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</si>
  <si>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</si>
  <si>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</si>
  <si>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</si>
  <si>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</si>
  <si>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</si>
  <si>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</si>
  <si>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</si>
  <si>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</si>
  <si>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</si>
  <si>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</si>
  <si>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Акцизний податок з реалізації суб’єктами господарювання роздрібної торгівлі підакцизних товарів</t>
  </si>
  <si>
    <t>Доходи районного у місті бюджету на 2016 рік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</si>
  <si>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</si>
  <si>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</si>
  <si>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Заступник голови районної у місті ради                                                                                                    І. Криворотній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</si>
  <si>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</si>
  <si>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</si>
  <si>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</si>
  <si>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</si>
  <si>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</si>
  <si>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Інші субвенції</t>
  </si>
  <si>
    <t>у тому числі субвенція з міського бюджету районним у місті бюджетам за рахунок коштів субвенції з обласного бюджету на виконання доручень виборців депутатами обласної ради у 2016 році</t>
  </si>
  <si>
    <r>
      <t xml:space="preserve">                      Додаток 1 </t>
    </r>
    <r>
      <rPr>
        <sz val="20"/>
        <rFont val="Times New Roman"/>
        <family val="1"/>
      </rPr>
      <t xml:space="preserve">     </t>
    </r>
  </si>
  <si>
    <t xml:space="preserve">                      від 23 грудня 2016 року № 100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</si>
</sst>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i/>
      <sz val="16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7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>
      <alignment horizontal="left"/>
    </xf>
    <xf numFmtId="0" fontId="19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39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40" fillId="0" borderId="17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41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2" fillId="0" borderId="0" xfId="0" applyFont="1" applyBorder="1" applyAlignment="1">
      <alignment/>
    </xf>
    <xf numFmtId="4" fontId="38" fillId="0" borderId="0" xfId="0" applyNumberFormat="1" applyFont="1" applyFill="1" applyBorder="1" applyAlignment="1">
      <alignment horizontal="left"/>
    </xf>
    <xf numFmtId="0" fontId="38" fillId="0" borderId="0" xfId="0" applyFont="1" applyFill="1" applyAlignment="1">
      <alignment vertical="center"/>
    </xf>
    <xf numFmtId="0" fontId="43" fillId="0" borderId="0" xfId="0" applyFont="1" applyFill="1" applyAlignment="1">
      <alignment horizontal="justify" vertical="center"/>
    </xf>
    <xf numFmtId="0" fontId="41" fillId="55" borderId="0" xfId="0" applyNumberFormat="1" applyFont="1" applyFill="1" applyAlignment="1" applyProtection="1">
      <alignment/>
      <protection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6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tabSelected="1" view="pageBreakPreview" zoomScale="70" zoomScaleSheetLayoutView="70" zoomScalePageLayoutView="0" workbookViewId="0" topLeftCell="A1">
      <selection activeCell="A3" sqref="A3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8" max="8" width="36.66015625" style="0" customWidth="1"/>
  </cols>
  <sheetData>
    <row r="1" spans="1:253" s="3" customFormat="1" ht="26.25" customHeight="1">
      <c r="A1" s="1"/>
      <c r="B1" s="1"/>
      <c r="C1" s="54" t="s">
        <v>48</v>
      </c>
      <c r="D1" s="54"/>
      <c r="E1" s="54"/>
      <c r="F1" s="54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54" t="s">
        <v>41</v>
      </c>
      <c r="D2" s="54"/>
      <c r="E2" s="54"/>
      <c r="F2" s="54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54" t="s">
        <v>49</v>
      </c>
      <c r="D3" s="54"/>
      <c r="E3" s="54"/>
      <c r="F3" s="54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56" t="s">
        <v>37</v>
      </c>
      <c r="B5" s="56"/>
      <c r="C5" s="56"/>
      <c r="D5" s="56"/>
      <c r="E5" s="56"/>
      <c r="F5" s="56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34"/>
      <c r="B6" s="34"/>
      <c r="C6" s="34"/>
      <c r="D6" s="34"/>
      <c r="E6" s="34"/>
      <c r="F6" s="34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20" t="s">
        <v>25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55" t="s">
        <v>0</v>
      </c>
      <c r="B8" s="55" t="s">
        <v>1</v>
      </c>
      <c r="C8" s="55" t="s">
        <v>9</v>
      </c>
      <c r="D8" s="55" t="s">
        <v>7</v>
      </c>
      <c r="E8" s="55" t="s">
        <v>8</v>
      </c>
      <c r="F8" s="55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55"/>
      <c r="B9" s="55"/>
      <c r="C9" s="55"/>
      <c r="D9" s="55"/>
      <c r="E9" s="21" t="s">
        <v>9</v>
      </c>
      <c r="F9" s="21" t="s">
        <v>30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21">
        <v>10000000</v>
      </c>
      <c r="B10" s="27" t="s">
        <v>3</v>
      </c>
      <c r="C10" s="23">
        <f aca="true" t="shared" si="0" ref="C10:C15">D10+E10</f>
        <v>31681405</v>
      </c>
      <c r="D10" s="23">
        <f>D11+D13</f>
        <v>31681405</v>
      </c>
      <c r="E10" s="23">
        <f>E13</f>
        <v>0</v>
      </c>
      <c r="F10" s="23">
        <f>F13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33" customFormat="1" ht="20.25" customHeight="1">
      <c r="A11" s="21">
        <v>14000000</v>
      </c>
      <c r="B11" s="27" t="s">
        <v>6</v>
      </c>
      <c r="C11" s="23">
        <f t="shared" si="0"/>
        <v>23493080</v>
      </c>
      <c r="D11" s="23">
        <f>D12</f>
        <v>23493080</v>
      </c>
      <c r="E11" s="23">
        <f>E12</f>
        <v>0</v>
      </c>
      <c r="F11" s="23">
        <f>F12</f>
        <v>0</v>
      </c>
      <c r="G11" s="32"/>
      <c r="H11" s="32"/>
      <c r="I11" s="32"/>
      <c r="J11" s="32"/>
      <c r="K11" s="32"/>
      <c r="L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5" customFormat="1" ht="43.5" customHeight="1">
      <c r="A12" s="26">
        <v>14040000</v>
      </c>
      <c r="B12" s="30" t="s">
        <v>36</v>
      </c>
      <c r="C12" s="24">
        <f t="shared" si="0"/>
        <v>23493080</v>
      </c>
      <c r="D12" s="24">
        <f>22993080+500000</f>
        <v>23493080</v>
      </c>
      <c r="E12" s="24"/>
      <c r="F12" s="24"/>
      <c r="G12" s="4"/>
      <c r="H12" s="4"/>
      <c r="I12" s="4"/>
      <c r="J12" s="4"/>
      <c r="K12" s="4"/>
      <c r="L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8" customFormat="1" ht="21.75" customHeight="1">
      <c r="A13" s="21">
        <v>18000000</v>
      </c>
      <c r="B13" s="29" t="s">
        <v>15</v>
      </c>
      <c r="C13" s="23">
        <f t="shared" si="0"/>
        <v>8188325</v>
      </c>
      <c r="D13" s="23">
        <f>D14</f>
        <v>8188325</v>
      </c>
      <c r="E13" s="23">
        <f>E14</f>
        <v>0</v>
      </c>
      <c r="F13" s="23">
        <f>F14</f>
        <v>0</v>
      </c>
      <c r="G13" s="17"/>
      <c r="H13" s="17"/>
      <c r="I13" s="17"/>
      <c r="J13" s="17"/>
      <c r="K13" s="17"/>
      <c r="L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8" customFormat="1" ht="21.75" customHeight="1">
      <c r="A14" s="26">
        <v>18010000</v>
      </c>
      <c r="B14" s="28" t="s">
        <v>26</v>
      </c>
      <c r="C14" s="24">
        <f t="shared" si="0"/>
        <v>8188325</v>
      </c>
      <c r="D14" s="24">
        <f>D15+D16+D17+D18+D19+D20+D21+D22+D23+D24</f>
        <v>8188325</v>
      </c>
      <c r="E14" s="24"/>
      <c r="F14" s="24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3.5" customHeight="1">
      <c r="A15" s="26">
        <v>18010100</v>
      </c>
      <c r="B15" s="28" t="s">
        <v>31</v>
      </c>
      <c r="C15" s="24">
        <f t="shared" si="0"/>
        <v>16000</v>
      </c>
      <c r="D15" s="24">
        <f>31000-15000</f>
        <v>16000</v>
      </c>
      <c r="E15" s="24"/>
      <c r="F15" s="24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2" customHeight="1">
      <c r="A16" s="26">
        <v>18010200</v>
      </c>
      <c r="B16" s="28" t="s">
        <v>32</v>
      </c>
      <c r="C16" s="24">
        <f aca="true" t="shared" si="1" ref="C16:C35">D16+E16</f>
        <v>45000</v>
      </c>
      <c r="D16" s="24">
        <f>90000-45000</f>
        <v>45000</v>
      </c>
      <c r="E16" s="24"/>
      <c r="F16" s="24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42" customHeight="1">
      <c r="A17" s="26">
        <v>18010300</v>
      </c>
      <c r="B17" s="28" t="s">
        <v>42</v>
      </c>
      <c r="C17" s="24">
        <f t="shared" si="1"/>
        <v>60000</v>
      </c>
      <c r="D17" s="24">
        <v>60000</v>
      </c>
      <c r="E17" s="24"/>
      <c r="F17" s="24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40.5" customHeight="1">
      <c r="A18" s="26">
        <v>18010400</v>
      </c>
      <c r="B18" s="28" t="s">
        <v>33</v>
      </c>
      <c r="C18" s="24">
        <f t="shared" si="1"/>
        <v>2112290</v>
      </c>
      <c r="D18" s="24">
        <f>1511000+200000+301290+100000</f>
        <v>2112290</v>
      </c>
      <c r="E18" s="24"/>
      <c r="F18" s="24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0.25" customHeight="1">
      <c r="A19" s="26">
        <v>18010500</v>
      </c>
      <c r="B19" s="28" t="s">
        <v>16</v>
      </c>
      <c r="C19" s="35">
        <f t="shared" si="1"/>
        <v>616995</v>
      </c>
      <c r="D19" s="35">
        <f>696995-80000</f>
        <v>616995</v>
      </c>
      <c r="E19" s="25"/>
      <c r="F19" s="25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" customHeight="1">
      <c r="A20" s="26">
        <v>18010600</v>
      </c>
      <c r="B20" s="28" t="s">
        <v>17</v>
      </c>
      <c r="C20" s="35">
        <f t="shared" si="1"/>
        <v>4211998</v>
      </c>
      <c r="D20" s="35">
        <f>3791998+460000-40000</f>
        <v>4211998</v>
      </c>
      <c r="E20" s="25"/>
      <c r="F20" s="25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1.75" customHeight="1">
      <c r="A21" s="26">
        <v>18010700</v>
      </c>
      <c r="B21" s="28" t="s">
        <v>18</v>
      </c>
      <c r="C21" s="35">
        <f t="shared" si="1"/>
        <v>107586</v>
      </c>
      <c r="D21" s="35">
        <f>87586+20000</f>
        <v>107586</v>
      </c>
      <c r="E21" s="25"/>
      <c r="F21" s="25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1.75" customHeight="1">
      <c r="A22" s="26">
        <v>18010900</v>
      </c>
      <c r="B22" s="28" t="s">
        <v>19</v>
      </c>
      <c r="C22" s="35">
        <f t="shared" si="1"/>
        <v>462456</v>
      </c>
      <c r="D22" s="35">
        <f>502456-40000</f>
        <v>462456</v>
      </c>
      <c r="E22" s="25"/>
      <c r="F22" s="25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2.5" customHeight="1">
      <c r="A23" s="26">
        <v>18011000</v>
      </c>
      <c r="B23" s="28" t="s">
        <v>34</v>
      </c>
      <c r="C23" s="24">
        <f>D23+E23</f>
        <v>321000</v>
      </c>
      <c r="D23" s="24">
        <f>1081000-760000</f>
        <v>321000</v>
      </c>
      <c r="E23" s="25"/>
      <c r="F23" s="25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23.25" customHeight="1">
      <c r="A24" s="26">
        <v>18011100</v>
      </c>
      <c r="B24" s="28" t="s">
        <v>35</v>
      </c>
      <c r="C24" s="24">
        <f t="shared" si="1"/>
        <v>235000</v>
      </c>
      <c r="D24" s="24">
        <f>195000+40000</f>
        <v>235000</v>
      </c>
      <c r="E24" s="25"/>
      <c r="F24" s="25"/>
      <c r="G24" s="7"/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11" customFormat="1" ht="24" customHeight="1">
      <c r="A25" s="21">
        <v>20000000</v>
      </c>
      <c r="B25" s="27" t="s">
        <v>4</v>
      </c>
      <c r="C25" s="23">
        <f>D25+E25</f>
        <v>1414021</v>
      </c>
      <c r="D25" s="23">
        <f>D26+D29+D32</f>
        <v>118000</v>
      </c>
      <c r="E25" s="23">
        <f>E26+E29+E32</f>
        <v>1296021</v>
      </c>
      <c r="F25" s="23">
        <f>F26+F32</f>
        <v>0</v>
      </c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8" customFormat="1" ht="21" customHeight="1">
      <c r="A26" s="26">
        <v>21000000</v>
      </c>
      <c r="B26" s="28" t="s">
        <v>5</v>
      </c>
      <c r="C26" s="24">
        <f t="shared" si="1"/>
        <v>18000</v>
      </c>
      <c r="D26" s="24">
        <f>D27</f>
        <v>18000</v>
      </c>
      <c r="E26" s="24">
        <f>E27</f>
        <v>0</v>
      </c>
      <c r="F26" s="24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8.75" customHeight="1">
      <c r="A27" s="26">
        <v>21080000</v>
      </c>
      <c r="B27" s="28" t="s">
        <v>20</v>
      </c>
      <c r="C27" s="24">
        <f t="shared" si="1"/>
        <v>18000</v>
      </c>
      <c r="D27" s="24">
        <f>D28</f>
        <v>18000</v>
      </c>
      <c r="E27" s="24">
        <f>E28</f>
        <v>0</v>
      </c>
      <c r="F27" s="24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6">
        <v>21081100</v>
      </c>
      <c r="B28" s="28" t="s">
        <v>21</v>
      </c>
      <c r="C28" s="24">
        <f t="shared" si="1"/>
        <v>18000</v>
      </c>
      <c r="D28" s="24">
        <v>18000</v>
      </c>
      <c r="E28" s="25"/>
      <c r="F28" s="25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46.5" customHeight="1">
      <c r="A29" s="26">
        <v>22000000</v>
      </c>
      <c r="B29" s="28" t="s">
        <v>45</v>
      </c>
      <c r="C29" s="24">
        <f t="shared" si="1"/>
        <v>100000</v>
      </c>
      <c r="D29" s="24">
        <f>D30</f>
        <v>100000</v>
      </c>
      <c r="E29" s="25"/>
      <c r="F29" s="25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23.25" customHeight="1">
      <c r="A30" s="26">
        <v>22010000</v>
      </c>
      <c r="B30" s="28" t="s">
        <v>44</v>
      </c>
      <c r="C30" s="24">
        <f t="shared" si="1"/>
        <v>100000</v>
      </c>
      <c r="D30" s="24">
        <f>D31</f>
        <v>100000</v>
      </c>
      <c r="E30" s="25"/>
      <c r="F30" s="25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1.75" customHeight="1">
      <c r="A31" s="26">
        <v>22012500</v>
      </c>
      <c r="B31" s="28" t="s">
        <v>43</v>
      </c>
      <c r="C31" s="24">
        <f t="shared" si="1"/>
        <v>100000</v>
      </c>
      <c r="D31" s="24">
        <v>100000</v>
      </c>
      <c r="E31" s="25"/>
      <c r="F31" s="25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6">
        <v>25000000</v>
      </c>
      <c r="B32" s="28" t="s">
        <v>10</v>
      </c>
      <c r="C32" s="24">
        <f t="shared" si="1"/>
        <v>1296021</v>
      </c>
      <c r="D32" s="24">
        <f>D33</f>
        <v>0</v>
      </c>
      <c r="E32" s="24">
        <f>E33</f>
        <v>1296021</v>
      </c>
      <c r="F32" s="24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41.25" customHeight="1">
      <c r="A33" s="26">
        <v>25010000</v>
      </c>
      <c r="B33" s="28" t="s">
        <v>22</v>
      </c>
      <c r="C33" s="24">
        <f t="shared" si="1"/>
        <v>1296021</v>
      </c>
      <c r="D33" s="24">
        <f>D34+D35</f>
        <v>0</v>
      </c>
      <c r="E33" s="24">
        <f>E34+E35</f>
        <v>1296021</v>
      </c>
      <c r="F33" s="24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39.75" customHeight="1">
      <c r="A34" s="26">
        <v>25010100</v>
      </c>
      <c r="B34" s="28" t="s">
        <v>23</v>
      </c>
      <c r="C34" s="24">
        <f t="shared" si="1"/>
        <v>1222190</v>
      </c>
      <c r="D34" s="24">
        <v>0</v>
      </c>
      <c r="E34" s="24">
        <v>1222190</v>
      </c>
      <c r="F34" s="24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20.25" customHeight="1">
      <c r="A35" s="26">
        <v>25010300</v>
      </c>
      <c r="B35" s="28" t="s">
        <v>24</v>
      </c>
      <c r="C35" s="24">
        <f t="shared" si="1"/>
        <v>73831</v>
      </c>
      <c r="D35" s="24">
        <v>0</v>
      </c>
      <c r="E35" s="24">
        <v>73831</v>
      </c>
      <c r="F35" s="24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21">
        <v>40000000</v>
      </c>
      <c r="B36" s="27" t="s">
        <v>2</v>
      </c>
      <c r="C36" s="23">
        <f>D36+E36</f>
        <v>132213578</v>
      </c>
      <c r="D36" s="23">
        <f>D37</f>
        <v>132213578</v>
      </c>
      <c r="E36" s="23">
        <f>E37</f>
        <v>0</v>
      </c>
      <c r="F36" s="23">
        <f>F37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8" customFormat="1" ht="21" customHeight="1">
      <c r="A37" s="26">
        <v>41000000</v>
      </c>
      <c r="B37" s="28" t="s">
        <v>11</v>
      </c>
      <c r="C37" s="24">
        <f>D37+E37</f>
        <v>132213578</v>
      </c>
      <c r="D37" s="24">
        <f>D38+D40</f>
        <v>132213578</v>
      </c>
      <c r="E37" s="24">
        <f>E38+E40</f>
        <v>0</v>
      </c>
      <c r="F37" s="24"/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18" customFormat="1" ht="21.75" customHeight="1">
      <c r="A38" s="21">
        <v>41020000</v>
      </c>
      <c r="B38" s="29" t="s">
        <v>12</v>
      </c>
      <c r="C38" s="23">
        <f>D38+E38</f>
        <v>14848723</v>
      </c>
      <c r="D38" s="23">
        <f>D39</f>
        <v>14848723</v>
      </c>
      <c r="E38" s="23">
        <f>E39</f>
        <v>0</v>
      </c>
      <c r="F38" s="23">
        <f>F39</f>
        <v>0</v>
      </c>
      <c r="G38" s="17"/>
      <c r="H38" s="17"/>
      <c r="I38" s="17"/>
      <c r="J38" s="17"/>
      <c r="K38" s="17"/>
      <c r="L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s="8" customFormat="1" ht="28.5" customHeight="1">
      <c r="A39" s="26">
        <v>41020900</v>
      </c>
      <c r="B39" s="28" t="s">
        <v>27</v>
      </c>
      <c r="C39" s="24">
        <f>D39+E39</f>
        <v>14848723</v>
      </c>
      <c r="D39" s="24">
        <f>13364685-3400000+1473600+2300438+10000+1100000</f>
        <v>14848723</v>
      </c>
      <c r="E39" s="24"/>
      <c r="F39" s="24"/>
      <c r="G39" s="7"/>
      <c r="H39" s="41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11" customFormat="1" ht="20.25" customHeight="1">
      <c r="A40" s="21">
        <v>41030000</v>
      </c>
      <c r="B40" s="27" t="s">
        <v>13</v>
      </c>
      <c r="C40" s="23">
        <f>C41+C42+C44</f>
        <v>117339562</v>
      </c>
      <c r="D40" s="23">
        <f>D41+D42+D44+D45</f>
        <v>117364855</v>
      </c>
      <c r="E40" s="23">
        <f>E41+E42+E44</f>
        <v>0</v>
      </c>
      <c r="F40" s="23">
        <f>SUM(F41:F44)</f>
        <v>0</v>
      </c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6" customFormat="1" ht="101.25" customHeight="1">
      <c r="A41" s="26">
        <v>41030600</v>
      </c>
      <c r="B41" s="30" t="s">
        <v>28</v>
      </c>
      <c r="C41" s="24">
        <f aca="true" t="shared" si="2" ref="C41:C47">D41+E41</f>
        <v>115665100</v>
      </c>
      <c r="D41" s="24">
        <f>118471000-3883000+1077100</f>
        <v>115665100</v>
      </c>
      <c r="E41" s="25"/>
      <c r="F41" s="25"/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42" customHeight="1">
      <c r="A42" s="26">
        <v>41037000</v>
      </c>
      <c r="B42" s="30" t="s">
        <v>38</v>
      </c>
      <c r="C42" s="24">
        <f t="shared" si="2"/>
        <v>951386</v>
      </c>
      <c r="D42" s="24">
        <v>951386</v>
      </c>
      <c r="E42" s="25"/>
      <c r="F42" s="25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82.5" customHeight="1">
      <c r="A43" s="26"/>
      <c r="B43" s="37" t="s">
        <v>39</v>
      </c>
      <c r="C43" s="24">
        <f t="shared" si="2"/>
        <v>6300</v>
      </c>
      <c r="D43" s="24">
        <v>6300</v>
      </c>
      <c r="E43" s="25"/>
      <c r="F43" s="25"/>
      <c r="G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126.75" customHeight="1">
      <c r="A44" s="26">
        <v>41035800</v>
      </c>
      <c r="B44" s="30" t="s">
        <v>29</v>
      </c>
      <c r="C44" s="24">
        <f t="shared" si="2"/>
        <v>723076</v>
      </c>
      <c r="D44" s="24">
        <v>723076</v>
      </c>
      <c r="E44" s="25"/>
      <c r="F44" s="25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24" customHeight="1">
      <c r="A45" s="26">
        <v>41035000</v>
      </c>
      <c r="B45" s="30" t="s">
        <v>46</v>
      </c>
      <c r="C45" s="24">
        <f t="shared" si="2"/>
        <v>25293</v>
      </c>
      <c r="D45" s="24">
        <f>D46</f>
        <v>25293</v>
      </c>
      <c r="E45" s="25"/>
      <c r="F45" s="25"/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6" customFormat="1" ht="83.25" customHeight="1">
      <c r="A46" s="26"/>
      <c r="B46" s="37" t="s">
        <v>47</v>
      </c>
      <c r="C46" s="24">
        <f t="shared" si="2"/>
        <v>25293</v>
      </c>
      <c r="D46" s="24">
        <f>12000+13293</f>
        <v>25293</v>
      </c>
      <c r="E46" s="25"/>
      <c r="F46" s="25"/>
      <c r="G46" s="2"/>
      <c r="H46" s="2"/>
      <c r="I46" s="2"/>
      <c r="J46" s="2"/>
      <c r="K46" s="2"/>
      <c r="L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11" customFormat="1" ht="36.75" customHeight="1">
      <c r="A47" s="21"/>
      <c r="B47" s="16" t="s">
        <v>14</v>
      </c>
      <c r="C47" s="36">
        <f t="shared" si="2"/>
        <v>165309004</v>
      </c>
      <c r="D47" s="36">
        <f>D36+D25+D10</f>
        <v>164012983</v>
      </c>
      <c r="E47" s="36">
        <f>E36+E25+E10</f>
        <v>1296021</v>
      </c>
      <c r="F47" s="36">
        <f>F36+F25+F10</f>
        <v>0</v>
      </c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3" customFormat="1" ht="75" customHeight="1">
      <c r="A48" s="1"/>
      <c r="B48" s="1"/>
      <c r="C48" s="22"/>
      <c r="D48" s="22"/>
      <c r="E48" s="43"/>
      <c r="F48" s="1"/>
      <c r="G48" s="1"/>
      <c r="H48" s="1"/>
      <c r="I48" s="1"/>
      <c r="J48" s="1"/>
      <c r="K48" s="1"/>
      <c r="L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16" s="44" customFormat="1" ht="25.5" customHeight="1">
      <c r="A49" s="53" t="s">
        <v>40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31"/>
    </row>
    <row r="50" spans="1:16" s="44" customFormat="1" ht="45.75" customHeight="1">
      <c r="A50" s="31"/>
      <c r="B50" s="31"/>
      <c r="C50" s="31"/>
      <c r="D50" s="45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s="44" customFormat="1" ht="27" customHeight="1">
      <c r="A51" s="52"/>
      <c r="B51" s="52"/>
      <c r="C51" s="3"/>
      <c r="D51" s="3"/>
      <c r="E51" s="3"/>
      <c r="F51" s="3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253" s="3" customFormat="1" ht="25.5" customHeight="1">
      <c r="A52" s="46"/>
      <c r="B52" s="46"/>
      <c r="F52" s="47"/>
      <c r="G52" s="1"/>
      <c r="H52" s="1"/>
      <c r="I52" s="1"/>
      <c r="J52" s="1"/>
      <c r="K52" s="1"/>
      <c r="L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" customFormat="1" ht="27.75" customHeight="1">
      <c r="A53" s="48"/>
      <c r="B53" s="48"/>
      <c r="C53" s="49"/>
      <c r="D53" s="49"/>
      <c r="E53" s="50"/>
      <c r="F53" s="51"/>
      <c r="G53" s="1"/>
      <c r="H53" s="1"/>
      <c r="I53" s="1"/>
      <c r="J53" s="1"/>
      <c r="K53" s="1"/>
      <c r="L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" customFormat="1" ht="30" customHeight="1">
      <c r="A54" s="48"/>
      <c r="B54" s="48"/>
      <c r="C54" s="49"/>
      <c r="D54" s="49"/>
      <c r="E54" s="50"/>
      <c r="F54" s="51"/>
      <c r="G54" s="1"/>
      <c r="H54" s="1"/>
      <c r="I54" s="1"/>
      <c r="J54" s="1"/>
      <c r="K54" s="1"/>
      <c r="L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39" customFormat="1" ht="51" customHeight="1">
      <c r="A55" s="42"/>
      <c r="B55" s="42"/>
      <c r="C55" s="40"/>
      <c r="D55" s="40"/>
      <c r="E55" s="40"/>
      <c r="F55" s="40"/>
      <c r="G55" s="38"/>
      <c r="H55" s="38"/>
      <c r="I55" s="38"/>
      <c r="J55" s="38"/>
      <c r="K55" s="38"/>
      <c r="L55" s="38"/>
      <c r="IK55" s="38"/>
      <c r="IL55" s="38"/>
      <c r="IM55" s="38"/>
      <c r="IN55" s="38"/>
      <c r="IO55" s="38"/>
      <c r="IP55" s="38"/>
      <c r="IQ55" s="38"/>
      <c r="IR55" s="38"/>
      <c r="IS55" s="38"/>
    </row>
    <row r="56" spans="1:6" ht="22.5">
      <c r="A56" s="14"/>
      <c r="B56" s="14"/>
      <c r="C56" s="14"/>
      <c r="D56" s="19"/>
      <c r="E56" s="14"/>
      <c r="F56" s="15"/>
    </row>
    <row r="57" spans="1:5" ht="22.5">
      <c r="A57" s="13"/>
      <c r="B57" s="13"/>
      <c r="C57" s="13"/>
      <c r="D57" s="13"/>
      <c r="E57" s="13"/>
    </row>
  </sheetData>
  <sheetProtection/>
  <mergeCells count="11">
    <mergeCell ref="C8:C9"/>
    <mergeCell ref="A51:B51"/>
    <mergeCell ref="A49:O49"/>
    <mergeCell ref="C1:F1"/>
    <mergeCell ref="C2:F2"/>
    <mergeCell ref="C3:F3"/>
    <mergeCell ref="D8:D9"/>
    <mergeCell ref="E8:F8"/>
    <mergeCell ref="A8:A9"/>
    <mergeCell ref="A5:F5"/>
    <mergeCell ref="B8:B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2016-12-23T13:11:18Z</cp:lastPrinted>
  <dcterms:created xsi:type="dcterms:W3CDTF">2014-01-17T10:52:16Z</dcterms:created>
  <dcterms:modified xsi:type="dcterms:W3CDTF">2016-12-27T09:26:52Z</dcterms:modified>
  <cp:category/>
  <cp:version/>
  <cp:contentType/>
  <cp:contentStatus/>
</cp:coreProperties>
</file>