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рада" sheetId="1" r:id="rId1"/>
  </sheets>
  <definedNames>
    <definedName name="Excel_BuiltIn_Print_Area">'рада'!$A$1:$O$110</definedName>
    <definedName name="Excel_BuiltIn_Print_Area_1">'рада'!$A$1:$O$110</definedName>
    <definedName name="_xlnm.Print_Area" localSheetId="0">'рада'!$A$1:$P$119</definedName>
  </definedNames>
  <calcPr fullCalcOnLoad="1"/>
</workbook>
</file>

<file path=xl/sharedStrings.xml><?xml version="1.0" encoding="utf-8"?>
<sst xmlns="http://schemas.openxmlformats.org/spreadsheetml/2006/main" count="136" uniqueCount="102">
  <si>
    <t>Найменування</t>
  </si>
  <si>
    <t>в тому числі</t>
  </si>
  <si>
    <t>загальний фонд</t>
  </si>
  <si>
    <t>спеціальний фонд</t>
  </si>
  <si>
    <t>ДОХОДИ</t>
  </si>
  <si>
    <t>Загальний фонд</t>
  </si>
  <si>
    <t>Податкові надходження, в тому числі: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</si>
  <si>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</si>
  <si>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</si>
  <si>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</si>
  <si>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</si>
  <si>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Неподаткові надходження, в тому числі:</t>
  </si>
  <si>
    <t>Доходи від власності та підприємницької діяльності</t>
  </si>
  <si>
    <t>Інші надходження</t>
  </si>
  <si>
    <t>Адміністративні штрафи та інші санкції</t>
  </si>
  <si>
    <t>Всього доходів загального фонду (власних  та закріплених)</t>
  </si>
  <si>
    <t>Офіційні трансферти:</t>
  </si>
  <si>
    <t>Від органів державного управління</t>
  </si>
  <si>
    <t>Дотації</t>
  </si>
  <si>
    <t>Субвенції</t>
  </si>
  <si>
    <t>Разом по загальному фонду доходів бюджету</t>
  </si>
  <si>
    <t>Спеціальний фонд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</si>
  <si>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</si>
  <si>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</si>
  <si>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Інші джерела власних надходжень бюджетних установ</t>
  </si>
  <si>
    <t xml:space="preserve">Разом по спеціальному фонду </t>
  </si>
  <si>
    <t xml:space="preserve">Всього доходів </t>
  </si>
  <si>
    <t>ВИДАТКИ</t>
  </si>
  <si>
    <t>Державне управління - всього, в тому числі:</t>
  </si>
  <si>
    <t xml:space="preserve">Освіта, в тому числі: </t>
  </si>
  <si>
    <t>Соціальний захист та соціальне забезпечення - всього, в тому числі:</t>
  </si>
  <si>
    <t>Інші видатки на соціальний захист населення</t>
  </si>
  <si>
    <t>Культура і мистецтво - всього, в тому числі:</t>
  </si>
  <si>
    <t>Фізична культура і спорт -  всього, в тому числі:</t>
  </si>
  <si>
    <t>Разом видатків</t>
  </si>
  <si>
    <t>у т.ч.  бюджет розвитку</t>
  </si>
  <si>
    <t>Місцеві податки</t>
  </si>
  <si>
    <t>Податок на майно</t>
  </si>
  <si>
    <t>Інші додаткові дотації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</si>
  <si>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</si>
  <si>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Організація та проведення громадських робіт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</si>
  <si>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</si>
  <si>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</si>
  <si>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</si>
  <si>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Видатки на заходи, передбачені державними і місцевими програмами розвитку культури і мистецтва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</si>
  <si>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</si>
  <si>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ЗВІТ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</si>
  <si>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</si>
  <si>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</si>
  <si>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Плата за надання інших адміністративних послуг</t>
  </si>
  <si>
    <t>Додаток</t>
  </si>
  <si>
    <t>план на 2017 рік</t>
  </si>
  <si>
    <t>уточнений план на  2017 рік</t>
  </si>
  <si>
    <t>Туристичний збір</t>
  </si>
  <si>
    <t>Туристичний збір, сплачений юридичними особами</t>
  </si>
  <si>
    <t>Єдиний податок</t>
  </si>
  <si>
    <t>Єдиний податок з юридичних осіб </t>
  </si>
  <si>
    <t>Єдиний податок з фізичних осіб </t>
  </si>
  <si>
    <t>Інші субвенції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</si>
  <si>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</t>
  </si>
  <si>
    <t>Забезпечення належних умов для виховання та розвитку дітей-сиріт і дітей, позбавлених батьківського піклування, в дитячих будинках (у т. ч. сімейного типу, прийомних сім'ях), в сім'ях патронатного вихователя</t>
  </si>
  <si>
    <t>Надання допомоги у зв'язку з вагітністю і пологами</t>
  </si>
  <si>
    <t>Надання допомоги до досягнення дитиною трирічного віку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</si>
  <si>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</si>
  <si>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</si>
  <si>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</si>
  <si>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</si>
  <si>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допомоги при усиновленні дитини</t>
  </si>
  <si>
    <t>Надання державної соціальної допомоги малозабезпеченим сім'ям</t>
  </si>
  <si>
    <t>Надання державної соціальної допомоги інвалідам з дитинства та дітям-інвалідам</t>
  </si>
  <si>
    <t>Надання допомоги по догляду за інвалідами I чи II групи внаслідок психічного розладу</t>
  </si>
  <si>
    <t>Надання допомоги сім'ям з дітьми, малозабезпеченим сім'ям, інвалідам з дитинства, дітям-інвалідам та тимчасової допомоги дітям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</si>
  <si>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</si>
  <si>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</si>
  <si>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Надання реабілітаційних послуг інвалідам та дітям-інвалідам</t>
  </si>
  <si>
    <t>Надання соціальних гарантій інвалідам,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</si>
  <si>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</t>
  </si>
  <si>
    <t>Заклади і заходи з питань дітей та їх соціального захисту</t>
  </si>
  <si>
    <t>Заходи державної політики з питань дітей та їх соціального захисту</t>
  </si>
  <si>
    <t>Здійснення соціальної роботи з вразливими категоріями населення</t>
  </si>
  <si>
    <t>Заходи державної політики із забезпечення рівних прав та можливостей жінок і чоловіків</t>
  </si>
  <si>
    <t>Заходи державної політики з питань сім'ї</t>
  </si>
  <si>
    <t>Заходи державної політики у молодіжній сфері</t>
  </si>
  <si>
    <t>Здійснення заходів та реалізація проектів на виконання Державної цільової соціальної програми "Молодь України"</t>
  </si>
  <si>
    <t>Розвиток дитячо-юнацького та резервного спорту</t>
  </si>
  <si>
    <t>Утримання та навчально-тренувальна робота комунальних дитячо-юнацьких спортивних шкіл</t>
  </si>
  <si>
    <t>Інші заходи з розвитку фізичної культури та спорту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</si>
  <si>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</si>
  <si>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Житлово-комунальне господарство</t>
  </si>
  <si>
    <t>Благоустрій міст, сіл, селищ</t>
  </si>
  <si>
    <r>
      <t>2                                                                                                                                                   П</t>
    </r>
    <r>
      <rPr>
        <sz val="18"/>
        <rFont val="Times New Roman"/>
        <family val="1"/>
      </rPr>
      <t>родовження додатка</t>
    </r>
  </si>
  <si>
    <r>
      <t>3                                                                                                                                                   П</t>
    </r>
    <r>
      <rPr>
        <sz val="18"/>
        <rFont val="Times New Roman"/>
        <family val="1"/>
      </rPr>
      <t>родовження додатка</t>
    </r>
  </si>
  <si>
    <t>Туристичний збір, сплачений фізичними особами</t>
  </si>
  <si>
    <t>Керівництво і управління у відповідній сфері у містах, селищах, селах</t>
  </si>
  <si>
    <t>Соціальний захист ветеранів війни та праці</t>
  </si>
  <si>
    <t>Надання фінансової підтримки громадським організаціям інвалідів і ветеранів, діяльність яких має соціальну спрямованість</t>
  </si>
  <si>
    <r>
      <t xml:space="preserve"> про виконання районного у місті бюджету за 9 місяців 2017 року                                                                                                    </t>
    </r>
    <r>
      <rPr>
        <sz val="18"/>
        <color indexed="8"/>
        <rFont val="Times New Roman"/>
        <family val="1"/>
      </rPr>
      <t xml:space="preserve"> грн.</t>
    </r>
  </si>
  <si>
    <t>уточнений план загального фонду на   9 місяців  2017 року</t>
  </si>
  <si>
    <t>виконано за 9 місяців 2017 року</t>
  </si>
  <si>
    <t>Заступник голови районної у місті ради                                                                                    І. Криворотній</t>
  </si>
  <si>
    <t>до рішення районної у місті ради</t>
  </si>
  <si>
    <t>від 24 листопада 2017 року  № 173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</si>
</sst>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82">
    <font>
      <sz val="10"/>
      <name val="Arial Cyr"/>
      <family val="2"/>
    </font>
    <font>
      <sz val="10"/>
      <name val="Arial"/>
      <family val="0"/>
    </font>
    <font>
      <sz val="13"/>
      <color indexed="8"/>
      <name val="Arial Cyr"/>
      <family val="2"/>
    </font>
    <font>
      <sz val="13"/>
      <name val="Arial Cyr"/>
      <family val="2"/>
    </font>
    <font>
      <b/>
      <sz val="18"/>
      <color indexed="8"/>
      <name val="Arial Cyr"/>
      <family val="2"/>
    </font>
    <font>
      <sz val="20"/>
      <name val="Times New Roman"/>
      <family val="1"/>
    </font>
    <font>
      <b/>
      <sz val="10"/>
      <name val="Arial Cyr"/>
      <family val="2"/>
    </font>
    <font>
      <b/>
      <sz val="13"/>
      <name val="Arial Cyr"/>
      <family val="2"/>
    </font>
    <font>
      <sz val="10"/>
      <color indexed="9"/>
      <name val="Arial Cyr"/>
      <family val="2"/>
    </font>
    <font>
      <b/>
      <i/>
      <sz val="13"/>
      <name val="Arial Cyr"/>
      <family val="2"/>
    </font>
    <font>
      <b/>
      <sz val="10"/>
      <color indexed="9"/>
      <name val="Arial Cyr"/>
      <family val="2"/>
    </font>
    <font>
      <sz val="13"/>
      <color indexed="9"/>
      <name val="Arial Cyr"/>
      <family val="2"/>
    </font>
    <font>
      <b/>
      <sz val="13"/>
      <color indexed="9"/>
      <name val="Arial Cyr"/>
      <family val="2"/>
    </font>
    <font>
      <b/>
      <i/>
      <sz val="13"/>
      <color indexed="9"/>
      <name val="Arial Cyr"/>
      <family val="2"/>
    </font>
    <font>
      <sz val="16"/>
      <color indexed="8"/>
      <name val="Bookman Old Style"/>
      <family val="1"/>
    </font>
    <font>
      <sz val="10"/>
      <color indexed="10"/>
      <name val="Arial Cyr"/>
      <family val="2"/>
    </font>
    <font>
      <sz val="26"/>
      <color indexed="8"/>
      <name val="Times New Roman"/>
      <family val="1"/>
    </font>
    <font>
      <sz val="13"/>
      <name val="Times New Roman"/>
      <family val="1"/>
    </font>
    <font>
      <sz val="8"/>
      <name val="Arial Cyr"/>
      <family val="2"/>
    </font>
    <font>
      <sz val="26"/>
      <name val="Times New Roman"/>
      <family val="1"/>
    </font>
    <font>
      <b/>
      <sz val="12"/>
      <color indexed="8"/>
      <name val="Bookman Old Style"/>
      <family val="1"/>
    </font>
    <font>
      <b/>
      <sz val="22"/>
      <color indexed="8"/>
      <name val="Times New Roman"/>
      <family val="1"/>
    </font>
    <font>
      <sz val="18"/>
      <name val="Times New Roman"/>
      <family val="1"/>
    </font>
    <font>
      <sz val="12"/>
      <color indexed="8"/>
      <name val="Bookman Old Style"/>
      <family val="1"/>
    </font>
    <font>
      <b/>
      <sz val="13"/>
      <name val="Arial"/>
      <family val="2"/>
    </font>
    <font>
      <sz val="13"/>
      <name val="Arial"/>
      <family val="2"/>
    </font>
    <font>
      <b/>
      <sz val="18"/>
      <name val="Times New Roman"/>
      <family val="1"/>
    </font>
    <font>
      <sz val="30"/>
      <color indexed="8"/>
      <name val="Times New Roman"/>
      <family val="1"/>
    </font>
    <font>
      <i/>
      <sz val="10"/>
      <color indexed="9"/>
      <name val="Arial Cyr"/>
      <family val="2"/>
    </font>
    <font>
      <i/>
      <sz val="10"/>
      <name val="Arial Cyr"/>
      <family val="2"/>
    </font>
    <font>
      <b/>
      <i/>
      <sz val="13"/>
      <name val="Arial"/>
      <family val="2"/>
    </font>
    <font>
      <b/>
      <i/>
      <sz val="10"/>
      <color indexed="9"/>
      <name val="Arial Cyr"/>
      <family val="2"/>
    </font>
    <font>
      <b/>
      <i/>
      <sz val="10"/>
      <name val="Arial Cyr"/>
      <family val="2"/>
    </font>
    <font>
      <b/>
      <i/>
      <sz val="14"/>
      <name val="Arial Cyr"/>
      <family val="0"/>
    </font>
    <font>
      <sz val="14"/>
      <color indexed="9"/>
      <name val="Arial Cyr"/>
      <family val="2"/>
    </font>
    <font>
      <sz val="14"/>
      <name val="Arial Cyr"/>
      <family val="2"/>
    </font>
    <font>
      <b/>
      <i/>
      <sz val="14"/>
      <color indexed="9"/>
      <name val="Arial Cyr"/>
      <family val="2"/>
    </font>
    <font>
      <b/>
      <i/>
      <sz val="12"/>
      <name val="Arial Cyr"/>
      <family val="0"/>
    </font>
    <font>
      <b/>
      <i/>
      <sz val="15"/>
      <name val="Arial"/>
      <family val="2"/>
    </font>
    <font>
      <sz val="18"/>
      <name val="Arial Cyr"/>
      <family val="2"/>
    </font>
    <font>
      <b/>
      <sz val="14"/>
      <name val="Arial Cyr"/>
      <family val="2"/>
    </font>
    <font>
      <b/>
      <i/>
      <sz val="14"/>
      <name val="Arial"/>
      <family val="2"/>
    </font>
    <font>
      <sz val="22"/>
      <name val="Times New Roman"/>
      <family val="1"/>
    </font>
    <font>
      <sz val="18"/>
      <color indexed="8"/>
      <name val="Times New Roman"/>
      <family val="1"/>
    </font>
    <font>
      <sz val="30"/>
      <name val="Times New Roman"/>
      <family val="1"/>
    </font>
    <font>
      <sz val="16"/>
      <name val="Bookman Old Style"/>
      <family val="1"/>
    </font>
    <font>
      <b/>
      <sz val="30"/>
      <name val="Arial Cyr"/>
      <family val="2"/>
    </font>
    <font>
      <sz val="3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/>
    </border>
    <border>
      <left>
        <color indexed="63"/>
      </left>
      <right>
        <color indexed="63"/>
      </right>
      <top style="thin">
        <color rgb="FF000000"/>
      </top>
      <bottom style="thin"/>
    </border>
    <border>
      <left>
        <color indexed="63"/>
      </left>
      <right style="thin"/>
      <top style="thin">
        <color rgb="FF000000"/>
      </top>
      <bottom style="thin"/>
    </border>
    <border>
      <left style="thin"/>
      <right>
        <color indexed="63"/>
      </right>
      <top style="thin"/>
      <bottom style="thin">
        <color rgb="FF000000"/>
      </bottom>
    </border>
    <border>
      <left>
        <color indexed="63"/>
      </left>
      <right>
        <color indexed="63"/>
      </right>
      <top style="thin"/>
      <bottom style="thin">
        <color rgb="FF000000"/>
      </bottom>
    </border>
    <border>
      <left>
        <color indexed="63"/>
      </left>
      <right style="thin"/>
      <top style="thin"/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1" applyNumberFormat="0" applyAlignment="0" applyProtection="0"/>
    <xf numFmtId="0" fontId="68" fillId="27" borderId="2" applyNumberFormat="0" applyAlignment="0" applyProtection="0"/>
    <xf numFmtId="0" fontId="6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28" borderId="7" applyNumberFormat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77" fillId="30" borderId="0" applyNumberFormat="0" applyBorder="0" applyAlignment="0" applyProtection="0"/>
    <xf numFmtId="0" fontId="7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81" fillId="32" borderId="0" applyNumberFormat="0" applyBorder="0" applyAlignment="0" applyProtection="0"/>
  </cellStyleXfs>
  <cellXfs count="208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8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64" fontId="11" fillId="33" borderId="0" xfId="0" applyNumberFormat="1" applyFont="1" applyFill="1" applyBorder="1" applyAlignment="1">
      <alignment/>
    </xf>
    <xf numFmtId="164" fontId="11" fillId="0" borderId="0" xfId="0" applyNumberFormat="1" applyFont="1" applyBorder="1" applyAlignment="1">
      <alignment/>
    </xf>
    <xf numFmtId="164" fontId="12" fillId="33" borderId="0" xfId="0" applyNumberFormat="1" applyFont="1" applyFill="1" applyBorder="1" applyAlignment="1">
      <alignment/>
    </xf>
    <xf numFmtId="164" fontId="12" fillId="0" borderId="0" xfId="0" applyNumberFormat="1" applyFont="1" applyBorder="1" applyAlignment="1">
      <alignment/>
    </xf>
    <xf numFmtId="0" fontId="15" fillId="0" borderId="0" xfId="0" applyFont="1" applyBorder="1" applyAlignment="1">
      <alignment/>
    </xf>
    <xf numFmtId="164" fontId="3" fillId="0" borderId="0" xfId="0" applyNumberFormat="1" applyFont="1" applyAlignment="1">
      <alignment/>
    </xf>
    <xf numFmtId="0" fontId="18" fillId="0" borderId="0" xfId="0" applyFont="1" applyBorder="1" applyAlignment="1">
      <alignment/>
    </xf>
    <xf numFmtId="4" fontId="8" fillId="0" borderId="0" xfId="0" applyNumberFormat="1" applyFont="1" applyBorder="1" applyAlignment="1">
      <alignment/>
    </xf>
    <xf numFmtId="4" fontId="20" fillId="34" borderId="10" xfId="0" applyNumberFormat="1" applyFont="1" applyFill="1" applyBorder="1" applyAlignment="1">
      <alignment/>
    </xf>
    <xf numFmtId="0" fontId="14" fillId="34" borderId="10" xfId="0" applyFont="1" applyFill="1" applyBorder="1" applyAlignment="1">
      <alignment/>
    </xf>
    <xf numFmtId="4" fontId="0" fillId="0" borderId="0" xfId="0" applyNumberFormat="1" applyBorder="1" applyAlignment="1">
      <alignment/>
    </xf>
    <xf numFmtId="4" fontId="23" fillId="34" borderId="10" xfId="0" applyNumberFormat="1" applyFont="1" applyFill="1" applyBorder="1" applyAlignment="1">
      <alignment/>
    </xf>
    <xf numFmtId="0" fontId="14" fillId="34" borderId="0" xfId="0" applyFont="1" applyFill="1" applyBorder="1" applyAlignment="1">
      <alignment horizontal="left"/>
    </xf>
    <xf numFmtId="0" fontId="0" fillId="34" borderId="0" xfId="0" applyFill="1" applyBorder="1" applyAlignment="1">
      <alignment/>
    </xf>
    <xf numFmtId="0" fontId="6" fillId="34" borderId="0" xfId="0" applyFont="1" applyFill="1" applyBorder="1" applyAlignment="1">
      <alignment wrapText="1"/>
    </xf>
    <xf numFmtId="0" fontId="0" fillId="34" borderId="0" xfId="0" applyFill="1" applyAlignment="1">
      <alignment/>
    </xf>
    <xf numFmtId="0" fontId="5" fillId="0" borderId="0" xfId="0" applyFont="1" applyFill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left"/>
    </xf>
    <xf numFmtId="0" fontId="16" fillId="0" borderId="0" xfId="0" applyFont="1" applyAlignment="1">
      <alignment vertical="top"/>
    </xf>
    <xf numFmtId="4" fontId="3" fillId="0" borderId="0" xfId="0" applyNumberFormat="1" applyFont="1" applyBorder="1" applyAlignment="1">
      <alignment/>
    </xf>
    <xf numFmtId="4" fontId="5" fillId="0" borderId="0" xfId="0" applyNumberFormat="1" applyFont="1" applyFill="1" applyBorder="1" applyAlignment="1">
      <alignment horizontal="left"/>
    </xf>
    <xf numFmtId="0" fontId="6" fillId="0" borderId="0" xfId="0" applyFont="1" applyBorder="1" applyAlignment="1">
      <alignment/>
    </xf>
    <xf numFmtId="0" fontId="16" fillId="0" borderId="0" xfId="0" applyFont="1" applyBorder="1" applyAlignment="1">
      <alignment vertical="top"/>
    </xf>
    <xf numFmtId="0" fontId="19" fillId="0" borderId="0" xfId="0" applyFont="1" applyBorder="1" applyAlignment="1">
      <alignment horizontal="left" vertical="top"/>
    </xf>
    <xf numFmtId="0" fontId="17" fillId="0" borderId="0" xfId="0" applyFont="1" applyAlignment="1">
      <alignment/>
    </xf>
    <xf numFmtId="164" fontId="10" fillId="0" borderId="0" xfId="0" applyNumberFormat="1" applyFont="1" applyBorder="1" applyAlignment="1">
      <alignment/>
    </xf>
    <xf numFmtId="164" fontId="28" fillId="0" borderId="0" xfId="0" applyNumberFormat="1" applyFont="1" applyBorder="1" applyAlignment="1">
      <alignment/>
    </xf>
    <xf numFmtId="164" fontId="13" fillId="33" borderId="0" xfId="0" applyNumberFormat="1" applyFont="1" applyFill="1" applyBorder="1" applyAlignment="1">
      <alignment/>
    </xf>
    <xf numFmtId="164" fontId="13" fillId="0" borderId="0" xfId="0" applyNumberFormat="1" applyFont="1" applyBorder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/>
    </xf>
    <xf numFmtId="164" fontId="31" fillId="0" borderId="0" xfId="0" applyNumberFormat="1" applyFont="1" applyBorder="1" applyAlignment="1">
      <alignment/>
    </xf>
    <xf numFmtId="0" fontId="31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3" fillId="34" borderId="11" xfId="0" applyFont="1" applyFill="1" applyBorder="1" applyAlignment="1">
      <alignment horizontal="right" vertical="center"/>
    </xf>
    <xf numFmtId="0" fontId="3" fillId="35" borderId="11" xfId="0" applyFont="1" applyFill="1" applyBorder="1" applyAlignment="1">
      <alignment horizontal="right" vertical="center"/>
    </xf>
    <xf numFmtId="4" fontId="3" fillId="34" borderId="11" xfId="0" applyNumberFormat="1" applyFont="1" applyFill="1" applyBorder="1" applyAlignment="1">
      <alignment horizontal="right" vertical="center"/>
    </xf>
    <xf numFmtId="4" fontId="3" fillId="35" borderId="11" xfId="0" applyNumberFormat="1" applyFont="1" applyFill="1" applyBorder="1" applyAlignment="1">
      <alignment horizontal="right" vertical="center"/>
    </xf>
    <xf numFmtId="4" fontId="7" fillId="35" borderId="11" xfId="0" applyNumberFormat="1" applyFont="1" applyFill="1" applyBorder="1" applyAlignment="1">
      <alignment horizontal="right" vertical="center"/>
    </xf>
    <xf numFmtId="4" fontId="7" fillId="34" borderId="11" xfId="0" applyNumberFormat="1" applyFont="1" applyFill="1" applyBorder="1" applyAlignment="1">
      <alignment horizontal="right" vertical="center"/>
    </xf>
    <xf numFmtId="4" fontId="7" fillId="35" borderId="11" xfId="0" applyNumberFormat="1" applyFont="1" applyFill="1" applyBorder="1" applyAlignment="1">
      <alignment horizontal="right" vertical="center"/>
    </xf>
    <xf numFmtId="4" fontId="7" fillId="34" borderId="11" xfId="0" applyNumberFormat="1" applyFont="1" applyFill="1" applyBorder="1" applyAlignment="1">
      <alignment horizontal="right" vertical="center"/>
    </xf>
    <xf numFmtId="4" fontId="9" fillId="35" borderId="11" xfId="0" applyNumberFormat="1" applyFont="1" applyFill="1" applyBorder="1" applyAlignment="1">
      <alignment horizontal="right" vertical="center"/>
    </xf>
    <xf numFmtId="4" fontId="9" fillId="34" borderId="11" xfId="0" applyNumberFormat="1" applyFont="1" applyFill="1" applyBorder="1" applyAlignment="1">
      <alignment horizontal="right" vertical="center"/>
    </xf>
    <xf numFmtId="164" fontId="3" fillId="35" borderId="11" xfId="0" applyNumberFormat="1" applyFont="1" applyFill="1" applyBorder="1" applyAlignment="1">
      <alignment horizontal="right" vertical="center"/>
    </xf>
    <xf numFmtId="164" fontId="3" fillId="34" borderId="11" xfId="0" applyNumberFormat="1" applyFont="1" applyFill="1" applyBorder="1" applyAlignment="1">
      <alignment horizontal="right" vertical="center"/>
    </xf>
    <xf numFmtId="4" fontId="9" fillId="35" borderId="11" xfId="0" applyNumberFormat="1" applyFont="1" applyFill="1" applyBorder="1" applyAlignment="1">
      <alignment horizontal="right" vertical="center"/>
    </xf>
    <xf numFmtId="4" fontId="9" fillId="34" borderId="11" xfId="0" applyNumberFormat="1" applyFont="1" applyFill="1" applyBorder="1" applyAlignment="1">
      <alignment horizontal="right" vertical="center"/>
    </xf>
    <xf numFmtId="164" fontId="34" fillId="34" borderId="0" xfId="0" applyNumberFormat="1" applyFont="1" applyFill="1" applyBorder="1" applyAlignment="1">
      <alignment/>
    </xf>
    <xf numFmtId="0" fontId="34" fillId="34" borderId="0" xfId="0" applyFont="1" applyFill="1" applyBorder="1" applyAlignment="1">
      <alignment/>
    </xf>
    <xf numFmtId="0" fontId="35" fillId="34" borderId="0" xfId="0" applyFont="1" applyFill="1" applyBorder="1" applyAlignment="1">
      <alignment/>
    </xf>
    <xf numFmtId="4" fontId="2" fillId="0" borderId="0" xfId="0" applyNumberFormat="1" applyFont="1" applyBorder="1" applyAlignment="1">
      <alignment/>
    </xf>
    <xf numFmtId="164" fontId="36" fillId="35" borderId="0" xfId="0" applyNumberFormat="1" applyFont="1" applyFill="1" applyBorder="1" applyAlignment="1">
      <alignment/>
    </xf>
    <xf numFmtId="4" fontId="3" fillId="34" borderId="11" xfId="0" applyNumberFormat="1" applyFont="1" applyFill="1" applyBorder="1" applyAlignment="1">
      <alignment horizontal="right" vertical="center"/>
    </xf>
    <xf numFmtId="4" fontId="3" fillId="35" borderId="11" xfId="0" applyNumberFormat="1" applyFont="1" applyFill="1" applyBorder="1" applyAlignment="1">
      <alignment horizontal="right" vertical="center"/>
    </xf>
    <xf numFmtId="4" fontId="3" fillId="36" borderId="11" xfId="0" applyNumberFormat="1" applyFont="1" applyFill="1" applyBorder="1" applyAlignment="1">
      <alignment horizontal="right" vertical="center"/>
    </xf>
    <xf numFmtId="4" fontId="9" fillId="0" borderId="11" xfId="0" applyNumberFormat="1" applyFont="1" applyFill="1" applyBorder="1" applyAlignment="1">
      <alignment horizontal="right" vertical="center"/>
    </xf>
    <xf numFmtId="164" fontId="8" fillId="0" borderId="0" xfId="0" applyNumberFormat="1" applyFont="1" applyFill="1" applyBorder="1" applyAlignment="1">
      <alignment/>
    </xf>
    <xf numFmtId="0" fontId="30" fillId="0" borderId="0" xfId="0" applyFont="1" applyFill="1" applyBorder="1" applyAlignment="1">
      <alignment horizontal="left" vertical="center"/>
    </xf>
    <xf numFmtId="4" fontId="9" fillId="0" borderId="0" xfId="0" applyNumberFormat="1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left" vertical="center" wrapText="1"/>
    </xf>
    <xf numFmtId="4" fontId="3" fillId="0" borderId="0" xfId="0" applyNumberFormat="1" applyFont="1" applyFill="1" applyBorder="1" applyAlignment="1">
      <alignment horizontal="right" vertical="center"/>
    </xf>
    <xf numFmtId="164" fontId="1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7" fillId="0" borderId="11" xfId="0" applyNumberFormat="1" applyFont="1" applyFill="1" applyBorder="1" applyAlignment="1">
      <alignment horizontal="right" vertical="center"/>
    </xf>
    <xf numFmtId="4" fontId="3" fillId="0" borderId="11" xfId="0" applyNumberFormat="1" applyFont="1" applyFill="1" applyBorder="1" applyAlignment="1">
      <alignment horizontal="right" vertical="center"/>
    </xf>
    <xf numFmtId="4" fontId="7" fillId="0" borderId="11" xfId="0" applyNumberFormat="1" applyFont="1" applyFill="1" applyBorder="1" applyAlignment="1">
      <alignment horizontal="right" vertical="center"/>
    </xf>
    <xf numFmtId="4" fontId="9" fillId="0" borderId="11" xfId="0" applyNumberFormat="1" applyFont="1" applyFill="1" applyBorder="1" applyAlignment="1">
      <alignment horizontal="right" vertical="center"/>
    </xf>
    <xf numFmtId="0" fontId="42" fillId="0" borderId="0" xfId="0" applyFont="1" applyFill="1" applyBorder="1" applyAlignment="1">
      <alignment horizontal="left"/>
    </xf>
    <xf numFmtId="4" fontId="7" fillId="37" borderId="11" xfId="0" applyNumberFormat="1" applyFont="1" applyFill="1" applyBorder="1" applyAlignment="1">
      <alignment horizontal="right" vertical="center"/>
    </xf>
    <xf numFmtId="4" fontId="7" fillId="38" borderId="11" xfId="0" applyNumberFormat="1" applyFont="1" applyFill="1" applyBorder="1" applyAlignment="1">
      <alignment horizontal="right" vertical="center"/>
    </xf>
    <xf numFmtId="4" fontId="7" fillId="39" borderId="11" xfId="0" applyNumberFormat="1" applyFont="1" applyFill="1" applyBorder="1" applyAlignment="1">
      <alignment horizontal="right" vertical="center"/>
    </xf>
    <xf numFmtId="4" fontId="9" fillId="37" borderId="11" xfId="0" applyNumberFormat="1" applyFont="1" applyFill="1" applyBorder="1" applyAlignment="1">
      <alignment horizontal="right" vertical="center"/>
    </xf>
    <xf numFmtId="4" fontId="9" fillId="38" borderId="11" xfId="0" applyNumberFormat="1" applyFont="1" applyFill="1" applyBorder="1" applyAlignment="1">
      <alignment horizontal="right" vertical="center"/>
    </xf>
    <xf numFmtId="4" fontId="33" fillId="37" borderId="11" xfId="0" applyNumberFormat="1" applyFont="1" applyFill="1" applyBorder="1" applyAlignment="1">
      <alignment horizontal="right" vertical="center"/>
    </xf>
    <xf numFmtId="4" fontId="3" fillId="37" borderId="11" xfId="0" applyNumberFormat="1" applyFont="1" applyFill="1" applyBorder="1" applyAlignment="1">
      <alignment horizontal="right" vertical="center"/>
    </xf>
    <xf numFmtId="4" fontId="33" fillId="37" borderId="11" xfId="0" applyNumberFormat="1" applyFont="1" applyFill="1" applyBorder="1" applyAlignment="1">
      <alignment horizontal="right" vertical="center"/>
    </xf>
    <xf numFmtId="4" fontId="14" fillId="34" borderId="10" xfId="0" applyNumberFormat="1" applyFont="1" applyFill="1" applyBorder="1" applyAlignment="1">
      <alignment/>
    </xf>
    <xf numFmtId="164" fontId="35" fillId="34" borderId="0" xfId="0" applyNumberFormat="1" applyFont="1" applyFill="1" applyBorder="1" applyAlignment="1">
      <alignment/>
    </xf>
    <xf numFmtId="164" fontId="8" fillId="34" borderId="0" xfId="0" applyNumberFormat="1" applyFont="1" applyFill="1" applyBorder="1" applyAlignment="1">
      <alignment/>
    </xf>
    <xf numFmtId="164" fontId="11" fillId="35" borderId="0" xfId="0" applyNumberFormat="1" applyFont="1" applyFill="1" applyBorder="1" applyAlignment="1">
      <alignment/>
    </xf>
    <xf numFmtId="164" fontId="11" fillId="34" borderId="0" xfId="0" applyNumberFormat="1" applyFont="1" applyFill="1" applyBorder="1" applyAlignment="1">
      <alignment/>
    </xf>
    <xf numFmtId="0" fontId="8" fillId="34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164" fontId="31" fillId="34" borderId="0" xfId="0" applyNumberFormat="1" applyFont="1" applyFill="1" applyBorder="1" applyAlignment="1">
      <alignment/>
    </xf>
    <xf numFmtId="164" fontId="13" fillId="35" borderId="0" xfId="0" applyNumberFormat="1" applyFont="1" applyFill="1" applyBorder="1" applyAlignment="1">
      <alignment/>
    </xf>
    <xf numFmtId="164" fontId="13" fillId="34" borderId="0" xfId="0" applyNumberFormat="1" applyFont="1" applyFill="1" applyBorder="1" applyAlignment="1">
      <alignment/>
    </xf>
    <xf numFmtId="0" fontId="31" fillId="34" borderId="0" xfId="0" applyFont="1" applyFill="1" applyBorder="1" applyAlignment="1">
      <alignment/>
    </xf>
    <xf numFmtId="0" fontId="32" fillId="34" borderId="0" xfId="0" applyFont="1" applyFill="1" applyBorder="1" applyAlignment="1">
      <alignment/>
    </xf>
    <xf numFmtId="0" fontId="44" fillId="34" borderId="0" xfId="0" applyFont="1" applyFill="1" applyBorder="1" applyAlignment="1">
      <alignment horizontal="left" vertical="top" wrapText="1"/>
    </xf>
    <xf numFmtId="0" fontId="44" fillId="34" borderId="0" xfId="0" applyFont="1" applyFill="1" applyBorder="1" applyAlignment="1">
      <alignment/>
    </xf>
    <xf numFmtId="0" fontId="45" fillId="34" borderId="0" xfId="0" applyFont="1" applyFill="1" applyBorder="1" applyAlignment="1">
      <alignment horizontal="center"/>
    </xf>
    <xf numFmtId="0" fontId="44" fillId="34" borderId="0" xfId="0" applyFont="1" applyFill="1" applyBorder="1" applyAlignment="1">
      <alignment horizontal="left" vertical="top"/>
    </xf>
    <xf numFmtId="0" fontId="46" fillId="34" borderId="0" xfId="0" applyFont="1" applyFill="1" applyAlignment="1">
      <alignment/>
    </xf>
    <xf numFmtId="164" fontId="46" fillId="34" borderId="0" xfId="0" applyNumberFormat="1" applyFont="1" applyFill="1" applyAlignment="1">
      <alignment/>
    </xf>
    <xf numFmtId="0" fontId="47" fillId="34" borderId="0" xfId="0" applyFont="1" applyFill="1" applyBorder="1" applyAlignment="1">
      <alignment horizontal="left"/>
    </xf>
    <xf numFmtId="164" fontId="47" fillId="34" borderId="0" xfId="0" applyNumberFormat="1" applyFont="1" applyFill="1" applyAlignment="1">
      <alignment horizontal="left"/>
    </xf>
    <xf numFmtId="164" fontId="3" fillId="34" borderId="0" xfId="0" applyNumberFormat="1" applyFont="1" applyFill="1" applyAlignment="1">
      <alignment horizontal="left"/>
    </xf>
    <xf numFmtId="0" fontId="44" fillId="0" borderId="0" xfId="0" applyFont="1" applyBorder="1" applyAlignment="1">
      <alignment horizontal="left" vertical="top"/>
    </xf>
    <xf numFmtId="0" fontId="44" fillId="0" borderId="0" xfId="0" applyFont="1" applyAlignment="1">
      <alignment/>
    </xf>
    <xf numFmtId="0" fontId="47" fillId="0" borderId="0" xfId="0" applyFont="1" applyAlignment="1">
      <alignment/>
    </xf>
    <xf numFmtId="164" fontId="47" fillId="0" borderId="0" xfId="0" applyNumberFormat="1" applyFont="1" applyAlignment="1">
      <alignment/>
    </xf>
    <xf numFmtId="0" fontId="25" fillId="0" borderId="12" xfId="0" applyNumberFormat="1" applyFont="1" applyFill="1" applyBorder="1" applyAlignment="1" applyProtection="1">
      <alignment horizontal="left" vertical="center" wrapText="1"/>
      <protection/>
    </xf>
    <xf numFmtId="0" fontId="25" fillId="0" borderId="13" xfId="0" applyNumberFormat="1" applyFont="1" applyFill="1" applyBorder="1" applyAlignment="1" applyProtection="1">
      <alignment horizontal="left" vertical="center" wrapText="1"/>
      <protection/>
    </xf>
    <xf numFmtId="0" fontId="25" fillId="0" borderId="14" xfId="0" applyNumberFormat="1" applyFont="1" applyFill="1" applyBorder="1" applyAlignment="1" applyProtection="1">
      <alignment horizontal="left" vertical="center" wrapText="1"/>
      <protection/>
    </xf>
    <xf numFmtId="0" fontId="44" fillId="34" borderId="0" xfId="0" applyFont="1" applyFill="1" applyBorder="1" applyAlignment="1">
      <alignment horizontal="left" vertical="top" wrapText="1"/>
    </xf>
    <xf numFmtId="0" fontId="10" fillId="0" borderId="0" xfId="0" applyFont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left" vertical="center" wrapText="1"/>
    </xf>
    <xf numFmtId="0" fontId="25" fillId="0" borderId="13" xfId="0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horizontal="left" vertical="center" wrapText="1"/>
    </xf>
    <xf numFmtId="0" fontId="30" fillId="0" borderId="12" xfId="0" applyFont="1" applyFill="1" applyBorder="1" applyAlignment="1">
      <alignment horizontal="left" vertical="center" wrapText="1"/>
    </xf>
    <xf numFmtId="0" fontId="30" fillId="0" borderId="13" xfId="0" applyFont="1" applyFill="1" applyBorder="1" applyAlignment="1">
      <alignment horizontal="left" vertical="center" wrapText="1"/>
    </xf>
    <xf numFmtId="0" fontId="30" fillId="0" borderId="14" xfId="0" applyFont="1" applyFill="1" applyBorder="1" applyAlignment="1">
      <alignment horizontal="left" vertical="center" wrapText="1"/>
    </xf>
    <xf numFmtId="0" fontId="27" fillId="34" borderId="0" xfId="0" applyFont="1" applyFill="1" applyBorder="1" applyAlignment="1">
      <alignment horizontal="left" vertical="top" wrapText="1"/>
    </xf>
    <xf numFmtId="0" fontId="25" fillId="0" borderId="11" xfId="0" applyFont="1" applyFill="1" applyBorder="1" applyAlignment="1">
      <alignment horizontal="left" vertical="center" wrapText="1"/>
    </xf>
    <xf numFmtId="0" fontId="38" fillId="37" borderId="11" xfId="0" applyFont="1" applyFill="1" applyBorder="1" applyAlignment="1">
      <alignment horizontal="left" vertical="center" wrapText="1"/>
    </xf>
    <xf numFmtId="0" fontId="24" fillId="38" borderId="11" xfId="0" applyFont="1" applyFill="1" applyBorder="1" applyAlignment="1">
      <alignment horizontal="left" vertical="center"/>
    </xf>
    <xf numFmtId="0" fontId="30" fillId="34" borderId="12" xfId="0" applyFont="1" applyFill="1" applyBorder="1" applyAlignment="1">
      <alignment horizontal="left" vertical="center"/>
    </xf>
    <xf numFmtId="0" fontId="30" fillId="34" borderId="13" xfId="0" applyFont="1" applyFill="1" applyBorder="1" applyAlignment="1">
      <alignment horizontal="left" vertical="center"/>
    </xf>
    <xf numFmtId="0" fontId="30" fillId="34" borderId="14" xfId="0" applyFont="1" applyFill="1" applyBorder="1" applyAlignment="1">
      <alignment horizontal="left" vertical="center"/>
    </xf>
    <xf numFmtId="49" fontId="30" fillId="0" borderId="12" xfId="0" applyNumberFormat="1" applyFont="1" applyFill="1" applyBorder="1" applyAlignment="1">
      <alignment horizontal="left" vertical="center" wrapText="1"/>
    </xf>
    <xf numFmtId="49" fontId="30" fillId="0" borderId="13" xfId="0" applyNumberFormat="1" applyFont="1" applyFill="1" applyBorder="1" applyAlignment="1">
      <alignment horizontal="left" vertical="center" wrapText="1"/>
    </xf>
    <xf numFmtId="49" fontId="30" fillId="0" borderId="14" xfId="0" applyNumberFormat="1" applyFont="1" applyFill="1" applyBorder="1" applyAlignment="1">
      <alignment horizontal="left" vertical="center" wrapText="1"/>
    </xf>
    <xf numFmtId="49" fontId="25" fillId="0" borderId="12" xfId="0" applyNumberFormat="1" applyFont="1" applyFill="1" applyBorder="1" applyAlignment="1">
      <alignment horizontal="left" vertical="center" wrapText="1"/>
    </xf>
    <xf numFmtId="49" fontId="25" fillId="0" borderId="13" xfId="0" applyNumberFormat="1" applyFont="1" applyFill="1" applyBorder="1" applyAlignment="1">
      <alignment horizontal="left" vertical="center" wrapText="1"/>
    </xf>
    <xf numFmtId="49" fontId="25" fillId="0" borderId="14" xfId="0" applyNumberFormat="1" applyFont="1" applyFill="1" applyBorder="1" applyAlignment="1">
      <alignment horizontal="left" vertical="center" wrapText="1"/>
    </xf>
    <xf numFmtId="0" fontId="30" fillId="34" borderId="12" xfId="0" applyFont="1" applyFill="1" applyBorder="1" applyAlignment="1">
      <alignment horizontal="left" vertical="center" wrapText="1"/>
    </xf>
    <xf numFmtId="0" fontId="30" fillId="34" borderId="13" xfId="0" applyFont="1" applyFill="1" applyBorder="1" applyAlignment="1">
      <alignment horizontal="left" vertical="center" wrapText="1"/>
    </xf>
    <xf numFmtId="0" fontId="30" fillId="34" borderId="14" xfId="0" applyFont="1" applyFill="1" applyBorder="1" applyAlignment="1">
      <alignment horizontal="left" vertical="center" wrapText="1"/>
    </xf>
    <xf numFmtId="0" fontId="21" fillId="34" borderId="0" xfId="0" applyFont="1" applyFill="1" applyBorder="1" applyAlignment="1">
      <alignment horizontal="right"/>
    </xf>
    <xf numFmtId="0" fontId="10" fillId="33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 wrapText="1"/>
    </xf>
    <xf numFmtId="0" fontId="37" fillId="34" borderId="1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24" fillId="0" borderId="12" xfId="0" applyNumberFormat="1" applyFont="1" applyFill="1" applyBorder="1" applyAlignment="1" applyProtection="1">
      <alignment horizontal="left" vertical="center" wrapText="1"/>
      <protection/>
    </xf>
    <xf numFmtId="0" fontId="24" fillId="0" borderId="13" xfId="0" applyNumberFormat="1" applyFont="1" applyFill="1" applyBorder="1" applyAlignment="1" applyProtection="1">
      <alignment horizontal="left" vertical="center" wrapText="1"/>
      <protection/>
    </xf>
    <xf numFmtId="0" fontId="24" fillId="0" borderId="14" xfId="0" applyNumberFormat="1" applyFont="1" applyFill="1" applyBorder="1" applyAlignment="1" applyProtection="1">
      <alignment horizontal="left" vertical="center" wrapText="1"/>
      <protection/>
    </xf>
    <xf numFmtId="0" fontId="25" fillId="40" borderId="15" xfId="0" applyFont="1" applyFill="1" applyBorder="1" applyAlignment="1">
      <alignment horizontal="left" vertical="center" wrapText="1"/>
    </xf>
    <xf numFmtId="0" fontId="25" fillId="40" borderId="16" xfId="0" applyFont="1" applyFill="1" applyBorder="1" applyAlignment="1">
      <alignment horizontal="left" vertical="center" wrapText="1"/>
    </xf>
    <xf numFmtId="0" fontId="25" fillId="40" borderId="17" xfId="0" applyFont="1" applyFill="1" applyBorder="1" applyAlignment="1">
      <alignment horizontal="left" vertical="center" wrapText="1"/>
    </xf>
    <xf numFmtId="0" fontId="25" fillId="34" borderId="12" xfId="0" applyFont="1" applyFill="1" applyBorder="1" applyAlignment="1">
      <alignment horizontal="left" vertical="center" wrapText="1"/>
    </xf>
    <xf numFmtId="0" fontId="25" fillId="34" borderId="13" xfId="0" applyFont="1" applyFill="1" applyBorder="1" applyAlignment="1">
      <alignment horizontal="left" vertical="center" wrapText="1"/>
    </xf>
    <xf numFmtId="0" fontId="25" fillId="34" borderId="14" xfId="0" applyFont="1" applyFill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34" borderId="11" xfId="0" applyFont="1" applyFill="1" applyBorder="1" applyAlignment="1">
      <alignment horizontal="left" vertical="center" wrapText="1"/>
    </xf>
    <xf numFmtId="0" fontId="25" fillId="40" borderId="18" xfId="0" applyFont="1" applyFill="1" applyBorder="1" applyAlignment="1">
      <alignment horizontal="left" vertical="center" wrapText="1"/>
    </xf>
    <xf numFmtId="0" fontId="25" fillId="40" borderId="19" xfId="0" applyFont="1" applyFill="1" applyBorder="1" applyAlignment="1">
      <alignment horizontal="left" vertical="center" wrapText="1"/>
    </xf>
    <xf numFmtId="0" fontId="25" fillId="40" borderId="20" xfId="0" applyFont="1" applyFill="1" applyBorder="1" applyAlignment="1">
      <alignment horizontal="left" vertical="center" wrapText="1"/>
    </xf>
    <xf numFmtId="0" fontId="24" fillId="0" borderId="21" xfId="0" applyNumberFormat="1" applyFont="1" applyFill="1" applyBorder="1" applyAlignment="1" applyProtection="1">
      <alignment horizontal="left" vertical="center" wrapText="1"/>
      <protection/>
    </xf>
    <xf numFmtId="0" fontId="24" fillId="0" borderId="22" xfId="0" applyNumberFormat="1" applyFont="1" applyFill="1" applyBorder="1" applyAlignment="1" applyProtection="1">
      <alignment horizontal="left" vertical="center" wrapText="1"/>
      <protection/>
    </xf>
    <xf numFmtId="0" fontId="24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>
      <alignment horizontal="left"/>
    </xf>
    <xf numFmtId="0" fontId="24" fillId="34" borderId="11" xfId="0" applyFont="1" applyFill="1" applyBorder="1" applyAlignment="1">
      <alignment horizontal="left" vertical="center"/>
    </xf>
    <xf numFmtId="0" fontId="25" fillId="34" borderId="11" xfId="0" applyFont="1" applyFill="1" applyBorder="1" applyAlignment="1">
      <alignment horizontal="left" vertical="center"/>
    </xf>
    <xf numFmtId="0" fontId="24" fillId="34" borderId="11" xfId="0" applyFont="1" applyFill="1" applyBorder="1" applyAlignment="1">
      <alignment horizontal="left" vertical="center" wrapText="1"/>
    </xf>
    <xf numFmtId="0" fontId="40" fillId="34" borderId="12" xfId="0" applyFont="1" applyFill="1" applyBorder="1" applyAlignment="1">
      <alignment horizontal="center" vertical="center"/>
    </xf>
    <xf numFmtId="0" fontId="40" fillId="34" borderId="13" xfId="0" applyFont="1" applyFill="1" applyBorder="1" applyAlignment="1">
      <alignment horizontal="center" vertical="center"/>
    </xf>
    <xf numFmtId="0" fontId="40" fillId="34" borderId="14" xfId="0" applyFont="1" applyFill="1" applyBorder="1" applyAlignment="1">
      <alignment horizontal="center" vertical="center"/>
    </xf>
    <xf numFmtId="0" fontId="25" fillId="34" borderId="12" xfId="0" applyNumberFormat="1" applyFont="1" applyFill="1" applyBorder="1" applyAlignment="1" applyProtection="1">
      <alignment horizontal="left" vertical="center" wrapText="1"/>
      <protection/>
    </xf>
    <xf numFmtId="0" fontId="25" fillId="34" borderId="13" xfId="0" applyNumberFormat="1" applyFont="1" applyFill="1" applyBorder="1" applyAlignment="1" applyProtection="1">
      <alignment horizontal="left" vertical="center" wrapText="1"/>
      <protection/>
    </xf>
    <xf numFmtId="0" fontId="25" fillId="34" borderId="14" xfId="0" applyNumberFormat="1" applyFont="1" applyFill="1" applyBorder="1" applyAlignment="1" applyProtection="1">
      <alignment horizontal="left" vertical="center" wrapText="1"/>
      <protection/>
    </xf>
    <xf numFmtId="0" fontId="21" fillId="34" borderId="0" xfId="0" applyFont="1" applyFill="1" applyBorder="1" applyAlignment="1">
      <alignment horizontal="center"/>
    </xf>
    <xf numFmtId="0" fontId="39" fillId="34" borderId="24" xfId="0" applyFont="1" applyFill="1" applyBorder="1" applyAlignment="1">
      <alignment horizontal="right" vertical="center"/>
    </xf>
    <xf numFmtId="0" fontId="7" fillId="34" borderId="11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 wrapText="1"/>
    </xf>
    <xf numFmtId="0" fontId="25" fillId="34" borderId="12" xfId="0" applyNumberFormat="1" applyFont="1" applyFill="1" applyBorder="1" applyAlignment="1">
      <alignment horizontal="left" vertical="center" wrapText="1"/>
    </xf>
    <xf numFmtId="0" fontId="25" fillId="34" borderId="13" xfId="0" applyNumberFormat="1" applyFont="1" applyFill="1" applyBorder="1" applyAlignment="1">
      <alignment horizontal="left" vertical="center" wrapText="1"/>
    </xf>
    <xf numFmtId="0" fontId="25" fillId="34" borderId="14" xfId="0" applyNumberFormat="1" applyFont="1" applyFill="1" applyBorder="1" applyAlignment="1">
      <alignment horizontal="left" vertical="center" wrapText="1"/>
    </xf>
    <xf numFmtId="0" fontId="7" fillId="34" borderId="12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/>
    </xf>
    <xf numFmtId="0" fontId="44" fillId="0" borderId="0" xfId="0" applyFont="1" applyBorder="1" applyAlignment="1">
      <alignment horizontal="center"/>
    </xf>
    <xf numFmtId="0" fontId="24" fillId="38" borderId="12" xfId="0" applyFont="1" applyFill="1" applyBorder="1" applyAlignment="1">
      <alignment horizontal="left" vertical="center" wrapText="1"/>
    </xf>
    <xf numFmtId="0" fontId="24" fillId="38" borderId="13" xfId="0" applyFont="1" applyFill="1" applyBorder="1" applyAlignment="1">
      <alignment horizontal="left" vertical="center" wrapText="1"/>
    </xf>
    <xf numFmtId="0" fontId="24" fillId="38" borderId="14" xfId="0" applyFont="1" applyFill="1" applyBorder="1" applyAlignment="1">
      <alignment horizontal="left" vertical="center" wrapText="1"/>
    </xf>
    <xf numFmtId="0" fontId="24" fillId="38" borderId="11" xfId="0" applyFont="1" applyFill="1" applyBorder="1" applyAlignment="1">
      <alignment horizontal="left" vertical="center" wrapText="1"/>
    </xf>
    <xf numFmtId="0" fontId="41" fillId="38" borderId="11" xfId="0" applyFont="1" applyFill="1" applyBorder="1" applyAlignment="1">
      <alignment horizontal="left" vertical="center" wrapText="1"/>
    </xf>
    <xf numFmtId="0" fontId="38" fillId="37" borderId="11" xfId="0" applyFont="1" applyFill="1" applyBorder="1" applyAlignment="1">
      <alignment horizontal="left" vertical="center"/>
    </xf>
    <xf numFmtId="0" fontId="41" fillId="38" borderId="11" xfId="0" applyFont="1" applyFill="1" applyBorder="1" applyAlignment="1">
      <alignment horizontal="left" vertical="center"/>
    </xf>
    <xf numFmtId="0" fontId="41" fillId="34" borderId="11" xfId="0" applyFont="1" applyFill="1" applyBorder="1" applyAlignment="1">
      <alignment horizontal="left" vertical="center"/>
    </xf>
    <xf numFmtId="0" fontId="25" fillId="34" borderId="12" xfId="0" applyFont="1" applyFill="1" applyBorder="1" applyAlignment="1">
      <alignment horizontal="left" vertical="center"/>
    </xf>
    <xf numFmtId="0" fontId="25" fillId="34" borderId="13" xfId="0" applyFont="1" applyFill="1" applyBorder="1" applyAlignment="1">
      <alignment horizontal="left" vertical="center"/>
    </xf>
    <xf numFmtId="0" fontId="25" fillId="34" borderId="14" xfId="0" applyFont="1" applyFill="1" applyBorder="1" applyAlignment="1">
      <alignment horizontal="left" vertical="center"/>
    </xf>
    <xf numFmtId="0" fontId="24" fillId="34" borderId="12" xfId="0" applyFont="1" applyFill="1" applyBorder="1" applyAlignment="1">
      <alignment horizontal="left" vertical="center"/>
    </xf>
    <xf numFmtId="0" fontId="24" fillId="34" borderId="13" xfId="0" applyFont="1" applyFill="1" applyBorder="1" applyAlignment="1">
      <alignment horizontal="left" vertical="center"/>
    </xf>
    <xf numFmtId="0" fontId="24" fillId="34" borderId="14" xfId="0" applyFont="1" applyFill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40"/>
  <sheetViews>
    <sheetView tabSelected="1" view="pageBreakPreview" zoomScale="70" zoomScaleNormal="75" zoomScaleSheetLayoutView="70" zoomScalePageLayoutView="0" workbookViewId="0" topLeftCell="A1">
      <selection activeCell="A1" sqref="A1"/>
    </sheetView>
  </sheetViews>
  <sheetFormatPr defaultColWidth="9.00390625" defaultRowHeight="12.75"/>
  <cols>
    <col min="1" max="2" width="9.125" style="1" customWidth="1"/>
    <col min="3" max="3" width="64.125" style="1" customWidth="1"/>
    <col min="4" max="4" width="22.375" style="2" customWidth="1"/>
    <col min="5" max="5" width="22.625" style="2" customWidth="1"/>
    <col min="6" max="6" width="18.25390625" style="2" customWidth="1"/>
    <col min="7" max="7" width="17.875" style="2" customWidth="1"/>
    <col min="8" max="8" width="22.125" style="3" customWidth="1"/>
    <col min="9" max="9" width="25.125" style="3" customWidth="1"/>
    <col min="10" max="10" width="18.125" style="3" customWidth="1"/>
    <col min="11" max="11" width="18.75390625" style="3" customWidth="1"/>
    <col min="12" max="12" width="26.875" style="3" customWidth="1"/>
    <col min="13" max="13" width="21.625" style="3" customWidth="1"/>
    <col min="14" max="14" width="22.125" style="3" customWidth="1"/>
    <col min="15" max="15" width="19.75390625" style="3" customWidth="1"/>
    <col min="16" max="16" width="19.375" style="3" customWidth="1"/>
    <col min="17" max="17" width="24.875" style="0" customWidth="1"/>
    <col min="18" max="18" width="17.875" style="0" customWidth="1"/>
    <col min="19" max="19" width="12.00390625" style="0" customWidth="1"/>
    <col min="20" max="20" width="13.125" style="0" customWidth="1"/>
  </cols>
  <sheetData>
    <row r="1" spans="1:20" ht="21.75" customHeight="1">
      <c r="A1" s="4"/>
      <c r="B1" s="5"/>
      <c r="C1" s="5"/>
      <c r="D1" s="6"/>
      <c r="E1" s="6"/>
      <c r="F1" s="6"/>
      <c r="G1" s="6"/>
      <c r="H1" s="7"/>
      <c r="I1" s="7"/>
      <c r="J1" s="173"/>
      <c r="K1" s="173"/>
      <c r="L1" s="173"/>
      <c r="M1" s="173"/>
      <c r="N1" s="173"/>
      <c r="O1" s="173"/>
      <c r="P1" s="173"/>
      <c r="Q1" s="8"/>
      <c r="R1" s="8"/>
      <c r="S1" s="8"/>
      <c r="T1" s="8"/>
    </row>
    <row r="2" spans="1:20" ht="21.75" customHeight="1">
      <c r="A2" s="5"/>
      <c r="B2" s="5"/>
      <c r="C2" s="5"/>
      <c r="D2" s="6"/>
      <c r="E2" s="6"/>
      <c r="F2" s="6"/>
      <c r="G2" s="6"/>
      <c r="H2" s="7"/>
      <c r="I2" s="7"/>
      <c r="J2" s="173"/>
      <c r="K2" s="173"/>
      <c r="L2" s="173"/>
      <c r="M2" s="173"/>
      <c r="N2" s="173"/>
      <c r="O2" s="173"/>
      <c r="P2" s="173"/>
      <c r="Q2" s="8"/>
      <c r="R2" s="8"/>
      <c r="S2" s="8"/>
      <c r="T2" s="8"/>
    </row>
    <row r="3" spans="1:20" ht="22.5" customHeight="1">
      <c r="A3" s="5"/>
      <c r="B3" s="5"/>
      <c r="C3" s="5"/>
      <c r="D3" s="6"/>
      <c r="E3" s="6"/>
      <c r="F3" s="6"/>
      <c r="G3" s="6"/>
      <c r="H3" s="7"/>
      <c r="I3" s="7"/>
      <c r="J3" s="173"/>
      <c r="K3" s="173"/>
      <c r="L3" s="173"/>
      <c r="M3" s="173"/>
      <c r="N3" s="173"/>
      <c r="O3" s="173"/>
      <c r="P3" s="173"/>
      <c r="Q3" s="8"/>
      <c r="R3" s="8"/>
      <c r="S3" s="8"/>
      <c r="T3" s="8"/>
    </row>
    <row r="4" spans="1:20" ht="24.75" customHeight="1">
      <c r="A4" s="5"/>
      <c r="B4" s="5"/>
      <c r="C4" s="5"/>
      <c r="D4" s="6"/>
      <c r="E4" s="6"/>
      <c r="F4" s="6"/>
      <c r="G4" s="6"/>
      <c r="H4" s="7"/>
      <c r="I4" s="7"/>
      <c r="J4" s="33"/>
      <c r="K4" s="33"/>
      <c r="L4" s="33"/>
      <c r="M4" s="87" t="s">
        <v>50</v>
      </c>
      <c r="O4" s="35"/>
      <c r="P4" s="36"/>
      <c r="Q4" s="8"/>
      <c r="R4" s="8"/>
      <c r="S4" s="8"/>
      <c r="T4" s="8"/>
    </row>
    <row r="5" spans="1:20" ht="25.5" customHeight="1">
      <c r="A5" s="5"/>
      <c r="B5" s="5"/>
      <c r="C5" s="5"/>
      <c r="D5" s="5"/>
      <c r="E5" s="70"/>
      <c r="F5" s="6"/>
      <c r="G5" s="6"/>
      <c r="H5" s="38"/>
      <c r="I5" s="38"/>
      <c r="J5" s="33"/>
      <c r="K5" s="33"/>
      <c r="L5" s="39"/>
      <c r="M5" s="87" t="s">
        <v>100</v>
      </c>
      <c r="O5" s="35"/>
      <c r="P5" s="35"/>
      <c r="Q5" s="8"/>
      <c r="R5" s="8"/>
      <c r="S5" s="8"/>
      <c r="T5" s="8"/>
    </row>
    <row r="6" spans="1:20" ht="27" customHeight="1">
      <c r="A6" s="5"/>
      <c r="B6" s="5"/>
      <c r="C6" s="5"/>
      <c r="D6" s="6"/>
      <c r="E6" s="6"/>
      <c r="F6" s="6"/>
      <c r="G6" s="6"/>
      <c r="H6" s="38"/>
      <c r="I6" s="38"/>
      <c r="J6" s="39"/>
      <c r="K6" s="33"/>
      <c r="L6" s="39"/>
      <c r="M6" s="87" t="s">
        <v>101</v>
      </c>
      <c r="O6" s="35"/>
      <c r="P6" s="35"/>
      <c r="Q6" s="8"/>
      <c r="R6" s="8"/>
      <c r="S6" s="8"/>
      <c r="T6" s="8"/>
    </row>
    <row r="7" spans="1:20" ht="5.25" customHeight="1">
      <c r="A7" s="5"/>
      <c r="B7" s="5"/>
      <c r="C7" s="5"/>
      <c r="D7" s="6"/>
      <c r="E7" s="6"/>
      <c r="F7" s="6"/>
      <c r="G7" s="6"/>
      <c r="H7" s="38"/>
      <c r="I7" s="38"/>
      <c r="J7" s="39"/>
      <c r="K7" s="33"/>
      <c r="L7" s="39"/>
      <c r="M7" s="33"/>
      <c r="O7" s="35"/>
      <c r="P7" s="35"/>
      <c r="Q7" s="8"/>
      <c r="R7" s="8"/>
      <c r="S7" s="8"/>
      <c r="T7" s="8"/>
    </row>
    <row r="8" spans="1:20" ht="21.75" customHeight="1">
      <c r="A8" s="183" t="s">
        <v>46</v>
      </c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8"/>
      <c r="R8" s="8"/>
      <c r="S8" s="8"/>
      <c r="T8" s="8"/>
    </row>
    <row r="9" spans="1:20" ht="21" customHeight="1">
      <c r="A9" s="148" t="s">
        <v>96</v>
      </c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8"/>
      <c r="R9" s="8"/>
      <c r="S9" s="8"/>
      <c r="T9" s="8"/>
    </row>
    <row r="10" spans="1:17" s="32" customFormat="1" ht="18.75" customHeight="1">
      <c r="A10" s="185" t="s">
        <v>0</v>
      </c>
      <c r="B10" s="185"/>
      <c r="C10" s="185"/>
      <c r="D10" s="186" t="s">
        <v>51</v>
      </c>
      <c r="E10" s="185" t="s">
        <v>1</v>
      </c>
      <c r="F10" s="185"/>
      <c r="G10" s="185"/>
      <c r="H10" s="186" t="s">
        <v>52</v>
      </c>
      <c r="I10" s="185" t="s">
        <v>1</v>
      </c>
      <c r="J10" s="185"/>
      <c r="K10" s="185"/>
      <c r="L10" s="151" t="s">
        <v>97</v>
      </c>
      <c r="M10" s="186" t="s">
        <v>98</v>
      </c>
      <c r="N10" s="185" t="s">
        <v>1</v>
      </c>
      <c r="O10" s="185"/>
      <c r="P10" s="185"/>
      <c r="Q10" s="31"/>
    </row>
    <row r="11" spans="1:17" s="32" customFormat="1" ht="7.5" customHeight="1">
      <c r="A11" s="185"/>
      <c r="B11" s="185"/>
      <c r="C11" s="185"/>
      <c r="D11" s="186"/>
      <c r="E11" s="151" t="s">
        <v>2</v>
      </c>
      <c r="F11" s="151" t="s">
        <v>3</v>
      </c>
      <c r="G11" s="152" t="s">
        <v>35</v>
      </c>
      <c r="H11" s="186"/>
      <c r="I11" s="151" t="s">
        <v>2</v>
      </c>
      <c r="J11" s="151" t="s">
        <v>3</v>
      </c>
      <c r="K11" s="152" t="s">
        <v>35</v>
      </c>
      <c r="L11" s="151"/>
      <c r="M11" s="186"/>
      <c r="N11" s="151" t="s">
        <v>2</v>
      </c>
      <c r="O11" s="151" t="s">
        <v>3</v>
      </c>
      <c r="P11" s="152" t="s">
        <v>35</v>
      </c>
      <c r="Q11" s="31"/>
    </row>
    <row r="12" spans="1:17" s="30" customFormat="1" ht="41.25" customHeight="1">
      <c r="A12" s="185"/>
      <c r="B12" s="185"/>
      <c r="C12" s="185"/>
      <c r="D12" s="186"/>
      <c r="E12" s="151"/>
      <c r="F12" s="151"/>
      <c r="G12" s="152"/>
      <c r="H12" s="186"/>
      <c r="I12" s="151"/>
      <c r="J12" s="151"/>
      <c r="K12" s="152"/>
      <c r="L12" s="151"/>
      <c r="M12" s="186"/>
      <c r="N12" s="151"/>
      <c r="O12" s="151"/>
      <c r="P12" s="152"/>
      <c r="Q12" s="31"/>
    </row>
    <row r="13" spans="1:16" s="8" customFormat="1" ht="20.25" customHeight="1">
      <c r="A13" s="177" t="s">
        <v>4</v>
      </c>
      <c r="B13" s="178"/>
      <c r="C13" s="179"/>
      <c r="D13" s="54"/>
      <c r="E13" s="53"/>
      <c r="F13" s="53"/>
      <c r="G13" s="53"/>
      <c r="H13" s="54"/>
      <c r="I13" s="53"/>
      <c r="J13" s="53"/>
      <c r="K13" s="53"/>
      <c r="L13" s="53"/>
      <c r="M13" s="54"/>
      <c r="N13" s="53"/>
      <c r="O13" s="53"/>
      <c r="P13" s="53"/>
    </row>
    <row r="14" spans="1:16" s="8" customFormat="1" ht="20.25" customHeight="1">
      <c r="A14" s="201" t="s">
        <v>5</v>
      </c>
      <c r="B14" s="201"/>
      <c r="C14" s="201"/>
      <c r="D14" s="54"/>
      <c r="E14" s="53"/>
      <c r="F14" s="53"/>
      <c r="G14" s="53"/>
      <c r="H14" s="54"/>
      <c r="I14" s="53"/>
      <c r="J14" s="53"/>
      <c r="K14" s="53"/>
      <c r="L14" s="53"/>
      <c r="M14" s="54"/>
      <c r="N14" s="53"/>
      <c r="O14" s="53"/>
      <c r="P14" s="53"/>
    </row>
    <row r="15" spans="1:16" s="8" customFormat="1" ht="22.5" customHeight="1">
      <c r="A15" s="135" t="s">
        <v>6</v>
      </c>
      <c r="B15" s="135"/>
      <c r="C15" s="135"/>
      <c r="D15" s="88">
        <f>E15+F15</f>
        <v>42791200</v>
      </c>
      <c r="E15" s="89">
        <f>E16</f>
        <v>42791200</v>
      </c>
      <c r="F15" s="89">
        <f aca="true" t="shared" si="0" ref="F15:P15">F16</f>
        <v>0</v>
      </c>
      <c r="G15" s="89">
        <f t="shared" si="0"/>
        <v>0</v>
      </c>
      <c r="H15" s="89">
        <f>H16</f>
        <v>36337900</v>
      </c>
      <c r="I15" s="89">
        <f t="shared" si="0"/>
        <v>36337900</v>
      </c>
      <c r="J15" s="89">
        <f t="shared" si="0"/>
        <v>0</v>
      </c>
      <c r="K15" s="89">
        <f t="shared" si="0"/>
        <v>0</v>
      </c>
      <c r="L15" s="89">
        <f t="shared" si="0"/>
        <v>28966700</v>
      </c>
      <c r="M15" s="89">
        <f t="shared" si="0"/>
        <v>29129054.39</v>
      </c>
      <c r="N15" s="89">
        <f t="shared" si="0"/>
        <v>29129054.39</v>
      </c>
      <c r="O15" s="89">
        <f t="shared" si="0"/>
        <v>0</v>
      </c>
      <c r="P15" s="89">
        <f t="shared" si="0"/>
        <v>0</v>
      </c>
    </row>
    <row r="16" spans="1:18" s="8" customFormat="1" ht="22.5" customHeight="1">
      <c r="A16" s="176" t="s">
        <v>36</v>
      </c>
      <c r="B16" s="176"/>
      <c r="C16" s="176"/>
      <c r="D16" s="59">
        <f>E16+F16</f>
        <v>42791200</v>
      </c>
      <c r="E16" s="58">
        <f>E17+E26+E29</f>
        <v>42791200</v>
      </c>
      <c r="F16" s="58">
        <f aca="true" t="shared" si="1" ref="F16:P16">F17+F26+F29</f>
        <v>0</v>
      </c>
      <c r="G16" s="58">
        <f t="shared" si="1"/>
        <v>0</v>
      </c>
      <c r="H16" s="58">
        <f t="shared" si="1"/>
        <v>36337900</v>
      </c>
      <c r="I16" s="83">
        <f t="shared" si="1"/>
        <v>36337900</v>
      </c>
      <c r="J16" s="83">
        <f t="shared" si="1"/>
        <v>0</v>
      </c>
      <c r="K16" s="83">
        <f t="shared" si="1"/>
        <v>0</v>
      </c>
      <c r="L16" s="83">
        <f t="shared" si="1"/>
        <v>28966700</v>
      </c>
      <c r="M16" s="83">
        <f t="shared" si="1"/>
        <v>29129054.39</v>
      </c>
      <c r="N16" s="83">
        <f t="shared" si="1"/>
        <v>29129054.39</v>
      </c>
      <c r="O16" s="83">
        <f t="shared" si="1"/>
        <v>0</v>
      </c>
      <c r="P16" s="83">
        <f t="shared" si="1"/>
        <v>0</v>
      </c>
      <c r="R16" s="27"/>
    </row>
    <row r="17" spans="1:16" s="8" customFormat="1" ht="20.25" customHeight="1">
      <c r="A17" s="174" t="s">
        <v>37</v>
      </c>
      <c r="B17" s="174"/>
      <c r="C17" s="174"/>
      <c r="D17" s="59">
        <f>SUM(D18:D25)</f>
        <v>6028400</v>
      </c>
      <c r="E17" s="59">
        <f aca="true" t="shared" si="2" ref="E17:P17">SUM(E18:E25)</f>
        <v>6028400</v>
      </c>
      <c r="F17" s="59">
        <f t="shared" si="2"/>
        <v>0</v>
      </c>
      <c r="G17" s="59">
        <f t="shared" si="2"/>
        <v>0</v>
      </c>
      <c r="H17" s="59">
        <f t="shared" si="2"/>
        <v>6028400</v>
      </c>
      <c r="I17" s="58">
        <f t="shared" si="2"/>
        <v>6028400</v>
      </c>
      <c r="J17" s="58">
        <f t="shared" si="2"/>
        <v>0</v>
      </c>
      <c r="K17" s="58">
        <f t="shared" si="2"/>
        <v>0</v>
      </c>
      <c r="L17" s="58">
        <f t="shared" si="2"/>
        <v>4411100</v>
      </c>
      <c r="M17" s="58">
        <f>SUM(M18:M25)</f>
        <v>4493537.499999999</v>
      </c>
      <c r="N17" s="58">
        <f t="shared" si="2"/>
        <v>4493537.499999999</v>
      </c>
      <c r="O17" s="58">
        <f t="shared" si="2"/>
        <v>0</v>
      </c>
      <c r="P17" s="83">
        <f t="shared" si="2"/>
        <v>0</v>
      </c>
    </row>
    <row r="18" spans="1:16" s="11" customFormat="1" ht="53.25" customHeight="1">
      <c r="A18" s="180" t="s">
        <v>41</v>
      </c>
      <c r="B18" s="181"/>
      <c r="C18" s="182"/>
      <c r="D18" s="73">
        <f>E18+F18</f>
        <v>35000</v>
      </c>
      <c r="E18" s="55">
        <v>35000</v>
      </c>
      <c r="F18" s="55">
        <v>0</v>
      </c>
      <c r="G18" s="55">
        <v>0</v>
      </c>
      <c r="H18" s="56">
        <f aca="true" t="shared" si="3" ref="H18:H25">I18+J18</f>
        <v>35000</v>
      </c>
      <c r="I18" s="55">
        <v>35000</v>
      </c>
      <c r="J18" s="55">
        <v>0</v>
      </c>
      <c r="K18" s="55"/>
      <c r="L18" s="55">
        <v>32100</v>
      </c>
      <c r="M18" s="72">
        <f aca="true" t="shared" si="4" ref="M18:M31">N18+O18</f>
        <v>56491.88</v>
      </c>
      <c r="N18" s="55">
        <v>56491.88</v>
      </c>
      <c r="O18" s="55">
        <v>0</v>
      </c>
      <c r="P18" s="84">
        <v>0</v>
      </c>
    </row>
    <row r="19" spans="1:16" s="11" customFormat="1" ht="54" customHeight="1">
      <c r="A19" s="180" t="s">
        <v>42</v>
      </c>
      <c r="B19" s="181"/>
      <c r="C19" s="182"/>
      <c r="D19" s="73">
        <f>E19+F19</f>
        <v>45000</v>
      </c>
      <c r="E19" s="55">
        <v>45000</v>
      </c>
      <c r="F19" s="55">
        <v>0</v>
      </c>
      <c r="G19" s="55">
        <v>0</v>
      </c>
      <c r="H19" s="56">
        <f t="shared" si="3"/>
        <v>45000</v>
      </c>
      <c r="I19" s="55">
        <v>45000</v>
      </c>
      <c r="J19" s="55">
        <v>0</v>
      </c>
      <c r="K19" s="55"/>
      <c r="L19" s="55">
        <v>41250</v>
      </c>
      <c r="M19" s="72">
        <f t="shared" si="4"/>
        <v>112352.82</v>
      </c>
      <c r="N19" s="55">
        <v>112352.82</v>
      </c>
      <c r="O19" s="55">
        <v>0</v>
      </c>
      <c r="P19" s="84">
        <v>0</v>
      </c>
    </row>
    <row r="20" spans="1:16" s="11" customFormat="1" ht="51" customHeight="1">
      <c r="A20" s="180" t="s">
        <v>45</v>
      </c>
      <c r="B20" s="181"/>
      <c r="C20" s="182"/>
      <c r="D20" s="73">
        <f>E20+F20</f>
        <v>180000</v>
      </c>
      <c r="E20" s="55">
        <v>180000</v>
      </c>
      <c r="F20" s="55">
        <v>0</v>
      </c>
      <c r="G20" s="55">
        <v>0</v>
      </c>
      <c r="H20" s="56">
        <f t="shared" si="3"/>
        <v>180000</v>
      </c>
      <c r="I20" s="55">
        <v>180000</v>
      </c>
      <c r="J20" s="55">
        <v>0</v>
      </c>
      <c r="K20" s="55"/>
      <c r="L20" s="55">
        <v>142000</v>
      </c>
      <c r="M20" s="72">
        <f t="shared" si="4"/>
        <v>142985.97</v>
      </c>
      <c r="N20" s="55">
        <v>142985.97</v>
      </c>
      <c r="O20" s="55">
        <v>0</v>
      </c>
      <c r="P20" s="84">
        <v>0</v>
      </c>
    </row>
    <row r="21" spans="1:16" s="11" customFormat="1" ht="53.25" customHeight="1">
      <c r="A21" s="180" t="s">
        <v>43</v>
      </c>
      <c r="B21" s="181"/>
      <c r="C21" s="182"/>
      <c r="D21" s="73">
        <f>E21+F21</f>
        <v>4623800</v>
      </c>
      <c r="E21" s="55">
        <v>4623800</v>
      </c>
      <c r="F21" s="55">
        <v>0</v>
      </c>
      <c r="G21" s="55">
        <v>0</v>
      </c>
      <c r="H21" s="56">
        <f t="shared" si="3"/>
        <v>4623800</v>
      </c>
      <c r="I21" s="55">
        <v>4623800</v>
      </c>
      <c r="J21" s="55">
        <v>0</v>
      </c>
      <c r="K21" s="55"/>
      <c r="L21" s="55">
        <v>3558050</v>
      </c>
      <c r="M21" s="72">
        <f t="shared" si="4"/>
        <v>3541888.23</v>
      </c>
      <c r="N21" s="55">
        <v>3541888.23</v>
      </c>
      <c r="O21" s="55">
        <v>0</v>
      </c>
      <c r="P21" s="84">
        <v>0</v>
      </c>
    </row>
    <row r="22" spans="1:16" s="8" customFormat="1" ht="24" customHeight="1">
      <c r="A22" s="175" t="s">
        <v>7</v>
      </c>
      <c r="B22" s="175"/>
      <c r="C22" s="175"/>
      <c r="D22" s="56">
        <f aca="true" t="shared" si="5" ref="D22:D32">E22</f>
        <v>119800</v>
      </c>
      <c r="E22" s="55">
        <v>119800</v>
      </c>
      <c r="F22" s="55">
        <v>0</v>
      </c>
      <c r="G22" s="55">
        <v>0</v>
      </c>
      <c r="H22" s="56">
        <f t="shared" si="3"/>
        <v>119800</v>
      </c>
      <c r="I22" s="55">
        <v>119800</v>
      </c>
      <c r="J22" s="55">
        <v>0</v>
      </c>
      <c r="K22" s="55"/>
      <c r="L22" s="55">
        <v>72000</v>
      </c>
      <c r="M22" s="55">
        <f t="shared" si="4"/>
        <v>80131.95</v>
      </c>
      <c r="N22" s="55">
        <v>80131.95</v>
      </c>
      <c r="O22" s="55">
        <v>0</v>
      </c>
      <c r="P22" s="84">
        <v>0</v>
      </c>
    </row>
    <row r="23" spans="1:16" s="8" customFormat="1" ht="21.75" customHeight="1">
      <c r="A23" s="175" t="s">
        <v>8</v>
      </c>
      <c r="B23" s="175"/>
      <c r="C23" s="175"/>
      <c r="D23" s="56">
        <f t="shared" si="5"/>
        <v>913100</v>
      </c>
      <c r="E23" s="55">
        <v>913100</v>
      </c>
      <c r="F23" s="55">
        <v>0</v>
      </c>
      <c r="G23" s="55">
        <v>0</v>
      </c>
      <c r="H23" s="56">
        <f t="shared" si="3"/>
        <v>913100</v>
      </c>
      <c r="I23" s="55">
        <v>913100</v>
      </c>
      <c r="J23" s="55">
        <v>0</v>
      </c>
      <c r="K23" s="55"/>
      <c r="L23" s="55">
        <v>487000</v>
      </c>
      <c r="M23" s="55">
        <f t="shared" si="4"/>
        <v>480489.95</v>
      </c>
      <c r="N23" s="55">
        <v>480489.95</v>
      </c>
      <c r="O23" s="55">
        <v>0</v>
      </c>
      <c r="P23" s="84">
        <v>0</v>
      </c>
    </row>
    <row r="24" spans="1:16" s="8" customFormat="1" ht="22.5" customHeight="1">
      <c r="A24" s="175" t="s">
        <v>9</v>
      </c>
      <c r="B24" s="175"/>
      <c r="C24" s="175"/>
      <c r="D24" s="56">
        <f t="shared" si="5"/>
        <v>25000</v>
      </c>
      <c r="E24" s="55">
        <v>25000</v>
      </c>
      <c r="F24" s="55">
        <v>0</v>
      </c>
      <c r="G24" s="55">
        <v>0</v>
      </c>
      <c r="H24" s="56">
        <f t="shared" si="3"/>
        <v>25000</v>
      </c>
      <c r="I24" s="55">
        <v>25000</v>
      </c>
      <c r="J24" s="55">
        <v>0</v>
      </c>
      <c r="K24" s="55"/>
      <c r="L24" s="55">
        <v>18900</v>
      </c>
      <c r="M24" s="55">
        <f t="shared" si="4"/>
        <v>17408.43</v>
      </c>
      <c r="N24" s="55">
        <v>17408.43</v>
      </c>
      <c r="O24" s="55">
        <v>0</v>
      </c>
      <c r="P24" s="84">
        <v>0</v>
      </c>
    </row>
    <row r="25" spans="1:16" s="8" customFormat="1" ht="24" customHeight="1">
      <c r="A25" s="175" t="s">
        <v>10</v>
      </c>
      <c r="B25" s="175"/>
      <c r="C25" s="175"/>
      <c r="D25" s="56">
        <f t="shared" si="5"/>
        <v>86700</v>
      </c>
      <c r="E25" s="55">
        <v>86700</v>
      </c>
      <c r="F25" s="55">
        <v>0</v>
      </c>
      <c r="G25" s="55">
        <v>0</v>
      </c>
      <c r="H25" s="56">
        <f t="shared" si="3"/>
        <v>86700</v>
      </c>
      <c r="I25" s="55">
        <v>86700</v>
      </c>
      <c r="J25" s="55">
        <v>0</v>
      </c>
      <c r="K25" s="55"/>
      <c r="L25" s="55">
        <v>59800</v>
      </c>
      <c r="M25" s="55">
        <f t="shared" si="4"/>
        <v>61788.27</v>
      </c>
      <c r="N25" s="55">
        <v>61788.27</v>
      </c>
      <c r="O25" s="55">
        <v>0</v>
      </c>
      <c r="P25" s="84">
        <v>0</v>
      </c>
    </row>
    <row r="26" spans="1:16" s="9" customFormat="1" ht="24" customHeight="1">
      <c r="A26" s="154" t="s">
        <v>53</v>
      </c>
      <c r="B26" s="155"/>
      <c r="C26" s="156"/>
      <c r="D26" s="57">
        <f t="shared" si="5"/>
        <v>1400</v>
      </c>
      <c r="E26" s="58">
        <f>E27</f>
        <v>1400</v>
      </c>
      <c r="F26" s="58">
        <f>F27</f>
        <v>0</v>
      </c>
      <c r="G26" s="58">
        <f>G27</f>
        <v>0</v>
      </c>
      <c r="H26" s="59">
        <f>I26</f>
        <v>1400</v>
      </c>
      <c r="I26" s="58">
        <f>I27+I28</f>
        <v>1400</v>
      </c>
      <c r="J26" s="58">
        <f>J27+J28</f>
        <v>0</v>
      </c>
      <c r="K26" s="58">
        <f>K27+K28</f>
        <v>0</v>
      </c>
      <c r="L26" s="58">
        <f>L27+L28</f>
        <v>900</v>
      </c>
      <c r="M26" s="60">
        <f>N26+O26</f>
        <v>18736.25</v>
      </c>
      <c r="N26" s="58">
        <f>N27+N28</f>
        <v>18736.25</v>
      </c>
      <c r="O26" s="58">
        <f>O27+O28</f>
        <v>0</v>
      </c>
      <c r="P26" s="83">
        <f>P27+P28</f>
        <v>0</v>
      </c>
    </row>
    <row r="27" spans="1:16" s="8" customFormat="1" ht="19.5" customHeight="1">
      <c r="A27" s="121" t="s">
        <v>54</v>
      </c>
      <c r="B27" s="122"/>
      <c r="C27" s="123"/>
      <c r="D27" s="56">
        <f t="shared" si="5"/>
        <v>1400</v>
      </c>
      <c r="E27" s="55">
        <v>1400</v>
      </c>
      <c r="F27" s="55">
        <v>0</v>
      </c>
      <c r="G27" s="55">
        <v>0</v>
      </c>
      <c r="H27" s="56">
        <f>I27</f>
        <v>1400</v>
      </c>
      <c r="I27" s="55">
        <v>1400</v>
      </c>
      <c r="J27" s="55">
        <v>0</v>
      </c>
      <c r="K27" s="55">
        <v>0</v>
      </c>
      <c r="L27" s="55">
        <v>900</v>
      </c>
      <c r="M27" s="55">
        <f t="shared" si="4"/>
        <v>600</v>
      </c>
      <c r="N27" s="55">
        <v>600</v>
      </c>
      <c r="O27" s="55">
        <v>0</v>
      </c>
      <c r="P27" s="84">
        <v>0</v>
      </c>
    </row>
    <row r="28" spans="1:16" s="8" customFormat="1" ht="21" customHeight="1">
      <c r="A28" s="121" t="s">
        <v>92</v>
      </c>
      <c r="B28" s="122"/>
      <c r="C28" s="123"/>
      <c r="D28" s="56">
        <f t="shared" si="5"/>
        <v>0</v>
      </c>
      <c r="E28" s="55">
        <v>0</v>
      </c>
      <c r="F28" s="55">
        <v>0</v>
      </c>
      <c r="G28" s="55">
        <v>0</v>
      </c>
      <c r="H28" s="56">
        <f>I28</f>
        <v>0</v>
      </c>
      <c r="I28" s="55">
        <v>0</v>
      </c>
      <c r="J28" s="55">
        <v>0</v>
      </c>
      <c r="K28" s="55"/>
      <c r="L28" s="55"/>
      <c r="M28" s="55">
        <f t="shared" si="4"/>
        <v>18136.25</v>
      </c>
      <c r="N28" s="55">
        <v>18136.25</v>
      </c>
      <c r="O28" s="55">
        <v>0</v>
      </c>
      <c r="P28" s="84">
        <v>0</v>
      </c>
    </row>
    <row r="29" spans="1:16" s="9" customFormat="1" ht="21" customHeight="1">
      <c r="A29" s="170" t="s">
        <v>55</v>
      </c>
      <c r="B29" s="171"/>
      <c r="C29" s="172"/>
      <c r="D29" s="59">
        <f t="shared" si="5"/>
        <v>36761400</v>
      </c>
      <c r="E29" s="58">
        <f>E30+E31</f>
        <v>36761400</v>
      </c>
      <c r="F29" s="58">
        <f>F30+F31</f>
        <v>0</v>
      </c>
      <c r="G29" s="58">
        <f>G30+G31</f>
        <v>0</v>
      </c>
      <c r="H29" s="59">
        <f>I29+J29</f>
        <v>30308100</v>
      </c>
      <c r="I29" s="58">
        <f>I30+I31</f>
        <v>30308100</v>
      </c>
      <c r="J29" s="58">
        <f>J30+J31</f>
        <v>0</v>
      </c>
      <c r="K29" s="58">
        <f>K30+K31</f>
        <v>0</v>
      </c>
      <c r="L29" s="58">
        <f>L30+L31</f>
        <v>24554700</v>
      </c>
      <c r="M29" s="60">
        <f t="shared" si="4"/>
        <v>24616780.64</v>
      </c>
      <c r="N29" s="58">
        <f>N30+N31</f>
        <v>24616780.64</v>
      </c>
      <c r="O29" s="58">
        <f>O30+O31</f>
        <v>0</v>
      </c>
      <c r="P29" s="83">
        <f>P30+P31</f>
        <v>0</v>
      </c>
    </row>
    <row r="30" spans="1:16" s="8" customFormat="1" ht="19.5" customHeight="1">
      <c r="A30" s="157" t="s">
        <v>56</v>
      </c>
      <c r="B30" s="158"/>
      <c r="C30" s="159"/>
      <c r="D30" s="56">
        <f t="shared" si="5"/>
        <v>8119500</v>
      </c>
      <c r="E30" s="55">
        <v>8119500</v>
      </c>
      <c r="F30" s="55">
        <v>0</v>
      </c>
      <c r="G30" s="55">
        <v>0</v>
      </c>
      <c r="H30" s="56">
        <f>I30+J30</f>
        <v>8304500</v>
      </c>
      <c r="I30" s="55">
        <v>8304500</v>
      </c>
      <c r="J30" s="55">
        <v>0</v>
      </c>
      <c r="K30" s="55">
        <v>0</v>
      </c>
      <c r="L30" s="55">
        <v>5354625</v>
      </c>
      <c r="M30" s="55">
        <f t="shared" si="4"/>
        <v>4520462.99</v>
      </c>
      <c r="N30" s="55">
        <v>4520462.99</v>
      </c>
      <c r="O30" s="55">
        <v>0</v>
      </c>
      <c r="P30" s="84">
        <v>0</v>
      </c>
    </row>
    <row r="31" spans="1:16" s="8" customFormat="1" ht="21.75" customHeight="1">
      <c r="A31" s="167" t="s">
        <v>57</v>
      </c>
      <c r="B31" s="168"/>
      <c r="C31" s="169"/>
      <c r="D31" s="56">
        <f t="shared" si="5"/>
        <v>28641900</v>
      </c>
      <c r="E31" s="55">
        <v>28641900</v>
      </c>
      <c r="F31" s="55">
        <v>0</v>
      </c>
      <c r="G31" s="55">
        <v>0</v>
      </c>
      <c r="H31" s="56">
        <f>I31+J31</f>
        <v>22003600</v>
      </c>
      <c r="I31" s="55">
        <v>22003600</v>
      </c>
      <c r="J31" s="55">
        <v>0</v>
      </c>
      <c r="K31" s="55">
        <v>0</v>
      </c>
      <c r="L31" s="55">
        <v>19200075</v>
      </c>
      <c r="M31" s="55">
        <f t="shared" si="4"/>
        <v>20096317.65</v>
      </c>
      <c r="N31" s="55">
        <v>20096317.65</v>
      </c>
      <c r="O31" s="55">
        <v>0</v>
      </c>
      <c r="P31" s="84">
        <v>0</v>
      </c>
    </row>
    <row r="32" spans="1:16" s="8" customFormat="1" ht="19.5" customHeight="1">
      <c r="A32" s="135" t="s">
        <v>11</v>
      </c>
      <c r="B32" s="135"/>
      <c r="C32" s="135"/>
      <c r="D32" s="88">
        <f t="shared" si="5"/>
        <v>171300</v>
      </c>
      <c r="E32" s="89">
        <f>E35+E38</f>
        <v>171300</v>
      </c>
      <c r="F32" s="89">
        <f>F35+F40</f>
        <v>0</v>
      </c>
      <c r="G32" s="89">
        <f>G35+G40</f>
        <v>0</v>
      </c>
      <c r="H32" s="88">
        <f aca="true" t="shared" si="6" ref="H32:H39">I32</f>
        <v>171300</v>
      </c>
      <c r="I32" s="89">
        <f>I35+I36</f>
        <v>171300</v>
      </c>
      <c r="J32" s="89">
        <f>J35+J40</f>
        <v>0</v>
      </c>
      <c r="K32" s="89">
        <f>K35+K40</f>
        <v>0</v>
      </c>
      <c r="L32" s="89">
        <f>L33+L36</f>
        <v>120400</v>
      </c>
      <c r="M32" s="88">
        <f aca="true" t="shared" si="7" ref="M32:M39">N32</f>
        <v>152091.24</v>
      </c>
      <c r="N32" s="89">
        <f>N33+N36</f>
        <v>152091.24</v>
      </c>
      <c r="O32" s="89">
        <f>O35</f>
        <v>0</v>
      </c>
      <c r="P32" s="89">
        <f>P35</f>
        <v>0</v>
      </c>
    </row>
    <row r="33" spans="1:16" s="8" customFormat="1" ht="22.5" customHeight="1">
      <c r="A33" s="174" t="s">
        <v>12</v>
      </c>
      <c r="B33" s="174"/>
      <c r="C33" s="174"/>
      <c r="D33" s="59">
        <f>D34</f>
        <v>20500</v>
      </c>
      <c r="E33" s="58">
        <f>E34</f>
        <v>20500</v>
      </c>
      <c r="F33" s="58">
        <v>0</v>
      </c>
      <c r="G33" s="58">
        <v>0</v>
      </c>
      <c r="H33" s="59">
        <f t="shared" si="6"/>
        <v>20500</v>
      </c>
      <c r="I33" s="58">
        <f aca="true" t="shared" si="8" ref="I33:K34">I34</f>
        <v>20500</v>
      </c>
      <c r="J33" s="58">
        <f t="shared" si="8"/>
        <v>0</v>
      </c>
      <c r="K33" s="58">
        <f t="shared" si="8"/>
        <v>0</v>
      </c>
      <c r="L33" s="58">
        <f>L34</f>
        <v>20500</v>
      </c>
      <c r="M33" s="58">
        <f t="shared" si="7"/>
        <v>51648</v>
      </c>
      <c r="N33" s="58">
        <f aca="true" t="shared" si="9" ref="N33:P34">N34</f>
        <v>51648</v>
      </c>
      <c r="O33" s="58">
        <f t="shared" si="9"/>
        <v>0</v>
      </c>
      <c r="P33" s="83">
        <f t="shared" si="9"/>
        <v>0</v>
      </c>
    </row>
    <row r="34" spans="1:16" s="8" customFormat="1" ht="21.75" customHeight="1">
      <c r="A34" s="174" t="s">
        <v>13</v>
      </c>
      <c r="B34" s="174"/>
      <c r="C34" s="174"/>
      <c r="D34" s="59">
        <f>D35</f>
        <v>20500</v>
      </c>
      <c r="E34" s="58">
        <f>E35</f>
        <v>20500</v>
      </c>
      <c r="F34" s="58">
        <v>0</v>
      </c>
      <c r="G34" s="58">
        <v>0</v>
      </c>
      <c r="H34" s="59">
        <f t="shared" si="6"/>
        <v>20500</v>
      </c>
      <c r="I34" s="58">
        <f t="shared" si="8"/>
        <v>20500</v>
      </c>
      <c r="J34" s="58">
        <f t="shared" si="8"/>
        <v>0</v>
      </c>
      <c r="K34" s="58">
        <f t="shared" si="8"/>
        <v>0</v>
      </c>
      <c r="L34" s="58">
        <f>L35</f>
        <v>20500</v>
      </c>
      <c r="M34" s="58">
        <f t="shared" si="7"/>
        <v>51648</v>
      </c>
      <c r="N34" s="58">
        <f t="shared" si="9"/>
        <v>51648</v>
      </c>
      <c r="O34" s="58">
        <f t="shared" si="9"/>
        <v>0</v>
      </c>
      <c r="P34" s="83">
        <f t="shared" si="9"/>
        <v>0</v>
      </c>
    </row>
    <row r="35" spans="1:16" s="8" customFormat="1" ht="20.25" customHeight="1">
      <c r="A35" s="175" t="s">
        <v>14</v>
      </c>
      <c r="B35" s="175"/>
      <c r="C35" s="175"/>
      <c r="D35" s="56">
        <f>E35</f>
        <v>20500</v>
      </c>
      <c r="E35" s="55">
        <v>20500</v>
      </c>
      <c r="F35" s="55">
        <v>0</v>
      </c>
      <c r="G35" s="55">
        <v>0</v>
      </c>
      <c r="H35" s="56">
        <f t="shared" si="6"/>
        <v>20500</v>
      </c>
      <c r="I35" s="55">
        <v>20500</v>
      </c>
      <c r="J35" s="55">
        <v>0</v>
      </c>
      <c r="K35" s="55">
        <v>0</v>
      </c>
      <c r="L35" s="55">
        <v>20500</v>
      </c>
      <c r="M35" s="55">
        <f t="shared" si="7"/>
        <v>51648</v>
      </c>
      <c r="N35" s="55">
        <v>51648</v>
      </c>
      <c r="O35" s="55">
        <v>0</v>
      </c>
      <c r="P35" s="84">
        <v>0</v>
      </c>
    </row>
    <row r="36" spans="1:16" s="40" customFormat="1" ht="36.75" customHeight="1">
      <c r="A36" s="176" t="s">
        <v>47</v>
      </c>
      <c r="B36" s="176"/>
      <c r="C36" s="176"/>
      <c r="D36" s="57">
        <f>E36</f>
        <v>150800</v>
      </c>
      <c r="E36" s="60">
        <f>E37</f>
        <v>150800</v>
      </c>
      <c r="F36" s="60">
        <v>0</v>
      </c>
      <c r="G36" s="60">
        <v>0</v>
      </c>
      <c r="H36" s="57">
        <f t="shared" si="6"/>
        <v>150800</v>
      </c>
      <c r="I36" s="60">
        <f>I37</f>
        <v>150800</v>
      </c>
      <c r="J36" s="60">
        <v>0</v>
      </c>
      <c r="K36" s="60">
        <v>0</v>
      </c>
      <c r="L36" s="60">
        <f>L37</f>
        <v>99900</v>
      </c>
      <c r="M36" s="60">
        <f t="shared" si="7"/>
        <v>100443.24</v>
      </c>
      <c r="N36" s="60">
        <f aca="true" t="shared" si="10" ref="N36:P37">N37</f>
        <v>100443.24</v>
      </c>
      <c r="O36" s="60">
        <f t="shared" si="10"/>
        <v>0</v>
      </c>
      <c r="P36" s="85">
        <f t="shared" si="10"/>
        <v>0</v>
      </c>
    </row>
    <row r="37" spans="1:16" s="40" customFormat="1" ht="24.75" customHeight="1">
      <c r="A37" s="205" t="s">
        <v>48</v>
      </c>
      <c r="B37" s="206"/>
      <c r="C37" s="207"/>
      <c r="D37" s="57">
        <f>E37</f>
        <v>150800</v>
      </c>
      <c r="E37" s="60">
        <f>E38</f>
        <v>150800</v>
      </c>
      <c r="F37" s="60">
        <v>0</v>
      </c>
      <c r="G37" s="60">
        <v>0</v>
      </c>
      <c r="H37" s="57">
        <f t="shared" si="6"/>
        <v>150800</v>
      </c>
      <c r="I37" s="60">
        <f>I38</f>
        <v>150800</v>
      </c>
      <c r="J37" s="60">
        <f>J38</f>
        <v>0</v>
      </c>
      <c r="K37" s="60">
        <f>K38</f>
        <v>0</v>
      </c>
      <c r="L37" s="60">
        <f>L38</f>
        <v>99900</v>
      </c>
      <c r="M37" s="60">
        <f t="shared" si="7"/>
        <v>100443.24</v>
      </c>
      <c r="N37" s="60">
        <f t="shared" si="10"/>
        <v>100443.24</v>
      </c>
      <c r="O37" s="60">
        <f t="shared" si="10"/>
        <v>0</v>
      </c>
      <c r="P37" s="85">
        <f t="shared" si="10"/>
        <v>0</v>
      </c>
    </row>
    <row r="38" spans="1:16" s="8" customFormat="1" ht="18.75" customHeight="1">
      <c r="A38" s="202" t="s">
        <v>49</v>
      </c>
      <c r="B38" s="203"/>
      <c r="C38" s="204"/>
      <c r="D38" s="56">
        <f>E38</f>
        <v>150800</v>
      </c>
      <c r="E38" s="55">
        <v>150800</v>
      </c>
      <c r="F38" s="55">
        <v>0</v>
      </c>
      <c r="G38" s="55">
        <v>0</v>
      </c>
      <c r="H38" s="56">
        <f t="shared" si="6"/>
        <v>150800</v>
      </c>
      <c r="I38" s="55">
        <v>150800</v>
      </c>
      <c r="J38" s="55">
        <v>0</v>
      </c>
      <c r="K38" s="55">
        <v>0</v>
      </c>
      <c r="L38" s="55">
        <v>99900</v>
      </c>
      <c r="M38" s="55">
        <f t="shared" si="7"/>
        <v>100443.24</v>
      </c>
      <c r="N38" s="55">
        <v>100443.24</v>
      </c>
      <c r="O38" s="55">
        <v>0</v>
      </c>
      <c r="P38" s="84">
        <v>0</v>
      </c>
    </row>
    <row r="39" spans="1:16" s="9" customFormat="1" ht="20.25" customHeight="1">
      <c r="A39" s="176" t="s">
        <v>15</v>
      </c>
      <c r="B39" s="176"/>
      <c r="C39" s="176"/>
      <c r="D39" s="59">
        <f>E39</f>
        <v>42962500</v>
      </c>
      <c r="E39" s="59">
        <f>E15+E32</f>
        <v>42962500</v>
      </c>
      <c r="F39" s="59">
        <f>F15+F32</f>
        <v>0</v>
      </c>
      <c r="G39" s="59">
        <f>G15+G32</f>
        <v>0</v>
      </c>
      <c r="H39" s="59">
        <f t="shared" si="6"/>
        <v>36509200</v>
      </c>
      <c r="I39" s="58">
        <f>I15+I32</f>
        <v>36509200</v>
      </c>
      <c r="J39" s="58">
        <v>0</v>
      </c>
      <c r="K39" s="58">
        <v>0</v>
      </c>
      <c r="L39" s="58">
        <f>L32+L15</f>
        <v>29087100</v>
      </c>
      <c r="M39" s="58">
        <f t="shared" si="7"/>
        <v>29281145.63</v>
      </c>
      <c r="N39" s="58">
        <f>N32+N15</f>
        <v>29281145.63</v>
      </c>
      <c r="O39" s="58">
        <v>0</v>
      </c>
      <c r="P39" s="83">
        <v>0</v>
      </c>
    </row>
    <row r="40" spans="1:24" s="8" customFormat="1" ht="21" customHeight="1">
      <c r="A40" s="135" t="s">
        <v>16</v>
      </c>
      <c r="B40" s="135"/>
      <c r="C40" s="135"/>
      <c r="D40" s="88">
        <f>E40+F40</f>
        <v>151703368</v>
      </c>
      <c r="E40" s="89">
        <f>E41</f>
        <v>151703368</v>
      </c>
      <c r="F40" s="89">
        <f>F41</f>
        <v>0</v>
      </c>
      <c r="G40" s="89">
        <f>G41</f>
        <v>0</v>
      </c>
      <c r="H40" s="88">
        <f>H41</f>
        <v>153428183</v>
      </c>
      <c r="I40" s="89">
        <f>I41</f>
        <v>153428183</v>
      </c>
      <c r="J40" s="89">
        <v>0</v>
      </c>
      <c r="K40" s="89">
        <v>0</v>
      </c>
      <c r="L40" s="89">
        <f>L41</f>
        <v>108606325.41</v>
      </c>
      <c r="M40" s="88">
        <f aca="true" t="shared" si="11" ref="M40:M45">N40+O40</f>
        <v>106732225.03</v>
      </c>
      <c r="N40" s="90">
        <f>N42+N44</f>
        <v>106732225.03</v>
      </c>
      <c r="O40" s="90">
        <f>O42+O44</f>
        <v>0</v>
      </c>
      <c r="P40" s="90">
        <f>P42+P44</f>
        <v>0</v>
      </c>
      <c r="Q40" s="12"/>
      <c r="R40" s="10"/>
      <c r="S40" s="10"/>
      <c r="T40" s="10"/>
      <c r="U40" s="10"/>
      <c r="V40" s="10"/>
      <c r="W40" s="10"/>
      <c r="X40" s="10"/>
    </row>
    <row r="41" spans="1:24" s="8" customFormat="1" ht="24.75" customHeight="1">
      <c r="A41" s="176" t="s">
        <v>17</v>
      </c>
      <c r="B41" s="176"/>
      <c r="C41" s="176"/>
      <c r="D41" s="59">
        <f>E41+F41</f>
        <v>151703368</v>
      </c>
      <c r="E41" s="58">
        <f>E42+E44</f>
        <v>151703368</v>
      </c>
      <c r="F41" s="58">
        <f>F42+F44</f>
        <v>0</v>
      </c>
      <c r="G41" s="58">
        <f>G42+G44</f>
        <v>0</v>
      </c>
      <c r="H41" s="59">
        <f>I41</f>
        <v>153428183</v>
      </c>
      <c r="I41" s="58">
        <f>I42+I44</f>
        <v>153428183</v>
      </c>
      <c r="J41" s="58">
        <v>0</v>
      </c>
      <c r="K41" s="58">
        <v>0</v>
      </c>
      <c r="L41" s="58">
        <f>L42+L44</f>
        <v>108606325.41</v>
      </c>
      <c r="M41" s="58">
        <f t="shared" si="11"/>
        <v>106732225.03</v>
      </c>
      <c r="N41" s="58">
        <f>N42+N44</f>
        <v>106732225.03</v>
      </c>
      <c r="O41" s="83">
        <f>O42+O44</f>
        <v>0</v>
      </c>
      <c r="P41" s="83">
        <f>P42+P44</f>
        <v>0</v>
      </c>
      <c r="Q41" s="12"/>
      <c r="R41" s="10"/>
      <c r="S41" s="10"/>
      <c r="T41" s="10"/>
      <c r="U41" s="10"/>
      <c r="V41" s="10"/>
      <c r="W41" s="10"/>
      <c r="X41" s="10"/>
    </row>
    <row r="42" spans="1:24" s="8" customFormat="1" ht="20.25" customHeight="1">
      <c r="A42" s="176" t="s">
        <v>18</v>
      </c>
      <c r="B42" s="176"/>
      <c r="C42" s="176"/>
      <c r="D42" s="59">
        <f>E42+F42</f>
        <v>11315750</v>
      </c>
      <c r="E42" s="58">
        <f>E43</f>
        <v>11315750</v>
      </c>
      <c r="F42" s="58">
        <f>F43</f>
        <v>0</v>
      </c>
      <c r="G42" s="58">
        <f>G43</f>
        <v>0</v>
      </c>
      <c r="H42" s="59">
        <f>I42</f>
        <v>12535965</v>
      </c>
      <c r="I42" s="58">
        <f>I43</f>
        <v>12535965</v>
      </c>
      <c r="J42" s="58">
        <v>0</v>
      </c>
      <c r="K42" s="58">
        <v>0</v>
      </c>
      <c r="L42" s="58">
        <f>L43</f>
        <v>10254575</v>
      </c>
      <c r="M42" s="58">
        <f t="shared" si="11"/>
        <v>10254575</v>
      </c>
      <c r="N42" s="58">
        <f>N43</f>
        <v>10254575</v>
      </c>
      <c r="O42" s="83">
        <f>O43</f>
        <v>0</v>
      </c>
      <c r="P42" s="83">
        <f>P43</f>
        <v>0</v>
      </c>
      <c r="Q42" s="12"/>
      <c r="R42" s="10"/>
      <c r="S42" s="10"/>
      <c r="T42" s="10"/>
      <c r="U42" s="10"/>
      <c r="V42" s="10"/>
      <c r="W42" s="10"/>
      <c r="X42" s="10"/>
    </row>
    <row r="43" spans="1:24" s="8" customFormat="1" ht="21" customHeight="1">
      <c r="A43" s="166" t="s">
        <v>38</v>
      </c>
      <c r="B43" s="166"/>
      <c r="C43" s="166"/>
      <c r="D43" s="56">
        <f>E43</f>
        <v>11315750</v>
      </c>
      <c r="E43" s="55">
        <v>11315750</v>
      </c>
      <c r="F43" s="55">
        <v>0</v>
      </c>
      <c r="G43" s="55">
        <v>0</v>
      </c>
      <c r="H43" s="56">
        <f>I43</f>
        <v>12535965</v>
      </c>
      <c r="I43" s="55">
        <v>12535965</v>
      </c>
      <c r="J43" s="55">
        <v>0</v>
      </c>
      <c r="K43" s="55">
        <v>0</v>
      </c>
      <c r="L43" s="55">
        <v>10254575</v>
      </c>
      <c r="M43" s="55">
        <f t="shared" si="11"/>
        <v>10254575</v>
      </c>
      <c r="N43" s="55">
        <v>10254575</v>
      </c>
      <c r="O43" s="84">
        <v>0</v>
      </c>
      <c r="P43" s="84">
        <v>0</v>
      </c>
      <c r="Q43" s="12"/>
      <c r="R43" s="10"/>
      <c r="S43" s="10"/>
      <c r="T43" s="10"/>
      <c r="U43" s="10"/>
      <c r="V43" s="10"/>
      <c r="W43" s="10"/>
      <c r="X43" s="10"/>
    </row>
    <row r="44" spans="1:24" s="8" customFormat="1" ht="21" customHeight="1">
      <c r="A44" s="174" t="s">
        <v>19</v>
      </c>
      <c r="B44" s="174"/>
      <c r="C44" s="174"/>
      <c r="D44" s="59">
        <f>E44+F44</f>
        <v>140387618</v>
      </c>
      <c r="E44" s="58">
        <f>E45+E46+E47</f>
        <v>140387618</v>
      </c>
      <c r="F44" s="58">
        <f>F45+F46</f>
        <v>0</v>
      </c>
      <c r="G44" s="58">
        <f>G45+G46</f>
        <v>0</v>
      </c>
      <c r="H44" s="59">
        <f>I44</f>
        <v>140892218</v>
      </c>
      <c r="I44" s="58">
        <f>I45+I46+I47</f>
        <v>140892218</v>
      </c>
      <c r="J44" s="58">
        <f>J45+J46</f>
        <v>0</v>
      </c>
      <c r="K44" s="58">
        <f>K45+K46</f>
        <v>0</v>
      </c>
      <c r="L44" s="58">
        <f>L45+L46+L47</f>
        <v>98351750.41</v>
      </c>
      <c r="M44" s="58">
        <f>N44+O44</f>
        <v>96477650.03</v>
      </c>
      <c r="N44" s="58">
        <f>N45+N46+N47</f>
        <v>96477650.03</v>
      </c>
      <c r="O44" s="83">
        <f>O45+O46</f>
        <v>0</v>
      </c>
      <c r="P44" s="83">
        <f>P45+P46</f>
        <v>0</v>
      </c>
      <c r="Q44" s="12"/>
      <c r="R44" s="10"/>
      <c r="S44" s="10"/>
      <c r="T44" s="10"/>
      <c r="U44" s="10"/>
      <c r="V44" s="10"/>
      <c r="W44" s="10"/>
      <c r="X44" s="10"/>
    </row>
    <row r="45" spans="1:24" s="8" customFormat="1" ht="84.75" customHeight="1">
      <c r="A45" s="166" t="s">
        <v>39</v>
      </c>
      <c r="B45" s="166"/>
      <c r="C45" s="166"/>
      <c r="D45" s="56">
        <f>E45+F45</f>
        <v>139440200</v>
      </c>
      <c r="E45" s="55">
        <v>139440200</v>
      </c>
      <c r="F45" s="55">
        <v>0</v>
      </c>
      <c r="G45" s="55">
        <v>0</v>
      </c>
      <c r="H45" s="56">
        <f>I45+J45</f>
        <v>139440200</v>
      </c>
      <c r="I45" s="55">
        <v>139440200</v>
      </c>
      <c r="J45" s="55">
        <v>0</v>
      </c>
      <c r="K45" s="55">
        <v>0</v>
      </c>
      <c r="L45" s="55">
        <v>97109696.41</v>
      </c>
      <c r="M45" s="55">
        <f t="shared" si="11"/>
        <v>95311734.29</v>
      </c>
      <c r="N45" s="55">
        <v>95311734.29</v>
      </c>
      <c r="O45" s="84">
        <v>0</v>
      </c>
      <c r="P45" s="84">
        <v>0</v>
      </c>
      <c r="Q45" s="12"/>
      <c r="R45" s="10"/>
      <c r="S45" s="10"/>
      <c r="T45" s="10"/>
      <c r="U45" s="10"/>
      <c r="V45" s="10"/>
      <c r="W45" s="10"/>
      <c r="X45" s="10"/>
    </row>
    <row r="46" spans="1:24" s="8" customFormat="1" ht="19.5" customHeight="1">
      <c r="A46" s="166" t="s">
        <v>58</v>
      </c>
      <c r="B46" s="166"/>
      <c r="C46" s="166"/>
      <c r="D46" s="56">
        <f>E46+F46</f>
        <v>0</v>
      </c>
      <c r="E46" s="55">
        <v>0</v>
      </c>
      <c r="F46" s="55">
        <v>0</v>
      </c>
      <c r="G46" s="55">
        <v>0</v>
      </c>
      <c r="H46" s="56">
        <f>I46</f>
        <v>564600</v>
      </c>
      <c r="I46" s="55">
        <v>564600</v>
      </c>
      <c r="J46" s="55">
        <v>0</v>
      </c>
      <c r="K46" s="55">
        <v>0</v>
      </c>
      <c r="L46" s="55">
        <v>564600</v>
      </c>
      <c r="M46" s="55">
        <f>N46+O46</f>
        <v>564600</v>
      </c>
      <c r="N46" s="55">
        <v>564600</v>
      </c>
      <c r="O46" s="84">
        <v>0</v>
      </c>
      <c r="P46" s="84">
        <v>0</v>
      </c>
      <c r="Q46" s="13"/>
      <c r="R46" s="10"/>
      <c r="S46" s="10"/>
      <c r="T46" s="10"/>
      <c r="U46" s="10"/>
      <c r="V46" s="10"/>
      <c r="W46" s="10"/>
      <c r="X46" s="10"/>
    </row>
    <row r="47" spans="1:24" s="8" customFormat="1" ht="135.75" customHeight="1">
      <c r="A47" s="166" t="s">
        <v>59</v>
      </c>
      <c r="B47" s="166"/>
      <c r="C47" s="166"/>
      <c r="D47" s="56">
        <f>E47+F47</f>
        <v>947418</v>
      </c>
      <c r="E47" s="55">
        <v>947418</v>
      </c>
      <c r="F47" s="55">
        <v>0</v>
      </c>
      <c r="G47" s="55">
        <v>0</v>
      </c>
      <c r="H47" s="56">
        <f>I47</f>
        <v>887418</v>
      </c>
      <c r="I47" s="55">
        <v>887418</v>
      </c>
      <c r="J47" s="55">
        <v>0</v>
      </c>
      <c r="K47" s="55">
        <v>0</v>
      </c>
      <c r="L47" s="55">
        <v>677454</v>
      </c>
      <c r="M47" s="55">
        <f>N47+O47</f>
        <v>601315.74</v>
      </c>
      <c r="N47" s="55">
        <v>601315.74</v>
      </c>
      <c r="O47" s="84">
        <v>0</v>
      </c>
      <c r="P47" s="84">
        <v>0</v>
      </c>
      <c r="Q47" s="13"/>
      <c r="R47" s="10"/>
      <c r="S47" s="10"/>
      <c r="T47" s="10"/>
      <c r="U47" s="10"/>
      <c r="V47" s="10"/>
      <c r="W47" s="10"/>
      <c r="X47" s="10"/>
    </row>
    <row r="48" spans="1:24" s="30" customFormat="1" ht="24" customHeight="1">
      <c r="A48" s="200" t="s">
        <v>20</v>
      </c>
      <c r="B48" s="200"/>
      <c r="C48" s="200"/>
      <c r="D48" s="91">
        <f>E48+F48</f>
        <v>194665868</v>
      </c>
      <c r="E48" s="92">
        <f>E40+E39</f>
        <v>194665868</v>
      </c>
      <c r="F48" s="92">
        <f>F40+F39</f>
        <v>0</v>
      </c>
      <c r="G48" s="92">
        <f>G40+G39</f>
        <v>0</v>
      </c>
      <c r="H48" s="91">
        <f>I48</f>
        <v>189937383</v>
      </c>
      <c r="I48" s="92">
        <f>I40+I39</f>
        <v>189937383</v>
      </c>
      <c r="J48" s="92">
        <f>J40+J39</f>
        <v>0</v>
      </c>
      <c r="K48" s="92">
        <f>K40+K39</f>
        <v>0</v>
      </c>
      <c r="L48" s="92">
        <f>L40+L39</f>
        <v>137693425.41</v>
      </c>
      <c r="M48" s="91">
        <f>M39+M40</f>
        <v>136013370.66</v>
      </c>
      <c r="N48" s="92">
        <f>N39+N40</f>
        <v>136013370.66</v>
      </c>
      <c r="O48" s="92">
        <f>O39+O40</f>
        <v>0</v>
      </c>
      <c r="P48" s="92">
        <f>P39+P40</f>
        <v>0</v>
      </c>
      <c r="Q48" s="98"/>
      <c r="R48" s="101"/>
      <c r="S48" s="101"/>
      <c r="T48" s="101"/>
      <c r="U48" s="101"/>
      <c r="V48" s="101"/>
      <c r="W48" s="101"/>
      <c r="X48" s="101"/>
    </row>
    <row r="49" spans="1:24" s="16" customFormat="1" ht="3.75" customHeight="1">
      <c r="A49" s="77"/>
      <c r="B49" s="77"/>
      <c r="C49" s="77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6"/>
      <c r="R49" s="15"/>
      <c r="S49" s="15"/>
      <c r="T49" s="15"/>
      <c r="U49" s="15"/>
      <c r="V49" s="15"/>
      <c r="W49" s="15"/>
      <c r="X49" s="15"/>
    </row>
    <row r="50" spans="1:24" s="16" customFormat="1" ht="19.5" customHeight="1">
      <c r="A50" s="184" t="s">
        <v>90</v>
      </c>
      <c r="B50" s="184"/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76"/>
      <c r="R50" s="15"/>
      <c r="S50" s="15"/>
      <c r="T50" s="15"/>
      <c r="U50" s="15"/>
      <c r="V50" s="15"/>
      <c r="W50" s="15"/>
      <c r="X50" s="15"/>
    </row>
    <row r="51" spans="1:24" s="11" customFormat="1" ht="18.75" customHeight="1">
      <c r="A51" s="185" t="s">
        <v>0</v>
      </c>
      <c r="B51" s="185"/>
      <c r="C51" s="185"/>
      <c r="D51" s="186" t="str">
        <f>D10</f>
        <v>план на 2017 рік</v>
      </c>
      <c r="E51" s="190" t="s">
        <v>1</v>
      </c>
      <c r="F51" s="191"/>
      <c r="G51" s="192"/>
      <c r="H51" s="186" t="str">
        <f>H10</f>
        <v>уточнений план на  2017 рік</v>
      </c>
      <c r="I51" s="190" t="s">
        <v>1</v>
      </c>
      <c r="J51" s="191"/>
      <c r="K51" s="192"/>
      <c r="L51" s="151" t="str">
        <f>L10</f>
        <v>уточнений план загального фонду на   9 місяців  2017 року</v>
      </c>
      <c r="M51" s="186" t="str">
        <f>M10</f>
        <v>виконано за 9 місяців 2017 року</v>
      </c>
      <c r="N51" s="190" t="s">
        <v>1</v>
      </c>
      <c r="O51" s="191"/>
      <c r="P51" s="192"/>
      <c r="Q51" s="13"/>
      <c r="R51" s="149"/>
      <c r="S51" s="150"/>
      <c r="T51" s="150"/>
      <c r="U51" s="10"/>
      <c r="V51" s="10"/>
      <c r="W51" s="10"/>
      <c r="X51" s="10"/>
    </row>
    <row r="52" spans="1:24" s="11" customFormat="1" ht="14.25" customHeight="1">
      <c r="A52" s="185"/>
      <c r="B52" s="185"/>
      <c r="C52" s="185"/>
      <c r="D52" s="186"/>
      <c r="E52" s="151" t="s">
        <v>2</v>
      </c>
      <c r="F52" s="151" t="s">
        <v>3</v>
      </c>
      <c r="G52" s="152" t="s">
        <v>35</v>
      </c>
      <c r="H52" s="186"/>
      <c r="I52" s="151" t="s">
        <v>2</v>
      </c>
      <c r="J52" s="151" t="s">
        <v>3</v>
      </c>
      <c r="K52" s="152" t="s">
        <v>35</v>
      </c>
      <c r="L52" s="151"/>
      <c r="M52" s="186"/>
      <c r="N52" s="151" t="s">
        <v>2</v>
      </c>
      <c r="O52" s="151" t="s">
        <v>3</v>
      </c>
      <c r="P52" s="152" t="s">
        <v>35</v>
      </c>
      <c r="Q52" s="13"/>
      <c r="R52" s="149"/>
      <c r="S52" s="125"/>
      <c r="T52" s="153"/>
      <c r="U52" s="10"/>
      <c r="V52" s="10"/>
      <c r="W52" s="10"/>
      <c r="X52" s="10"/>
    </row>
    <row r="53" spans="1:24" s="11" customFormat="1" ht="41.25" customHeight="1">
      <c r="A53" s="185"/>
      <c r="B53" s="185"/>
      <c r="C53" s="185"/>
      <c r="D53" s="186"/>
      <c r="E53" s="151"/>
      <c r="F53" s="151"/>
      <c r="G53" s="152"/>
      <c r="H53" s="186"/>
      <c r="I53" s="151"/>
      <c r="J53" s="151"/>
      <c r="K53" s="152"/>
      <c r="L53" s="151"/>
      <c r="M53" s="186"/>
      <c r="N53" s="151"/>
      <c r="O53" s="151"/>
      <c r="P53" s="152"/>
      <c r="Q53" s="13"/>
      <c r="R53" s="149"/>
      <c r="S53" s="125"/>
      <c r="T53" s="153"/>
      <c r="U53" s="10"/>
      <c r="V53" s="10"/>
      <c r="W53" s="10"/>
      <c r="X53" s="10"/>
    </row>
    <row r="54" spans="1:24" s="8" customFormat="1" ht="29.25" customHeight="1">
      <c r="A54" s="201" t="s">
        <v>21</v>
      </c>
      <c r="B54" s="201"/>
      <c r="C54" s="201"/>
      <c r="D54" s="56"/>
      <c r="E54" s="55"/>
      <c r="F54" s="55"/>
      <c r="G54" s="55"/>
      <c r="H54" s="56"/>
      <c r="I54" s="55"/>
      <c r="J54" s="55"/>
      <c r="K54" s="55"/>
      <c r="L54" s="55"/>
      <c r="M54" s="56"/>
      <c r="N54" s="55"/>
      <c r="O54" s="55"/>
      <c r="P54" s="55"/>
      <c r="Q54" s="13"/>
      <c r="R54" s="10"/>
      <c r="S54" s="10"/>
      <c r="T54" s="10"/>
      <c r="U54" s="10"/>
      <c r="V54" s="10"/>
      <c r="W54" s="10"/>
      <c r="X54" s="10"/>
    </row>
    <row r="55" spans="1:24" s="9" customFormat="1" ht="25.5" customHeight="1">
      <c r="A55" s="174" t="s">
        <v>22</v>
      </c>
      <c r="B55" s="174"/>
      <c r="C55" s="174"/>
      <c r="D55" s="59">
        <f>F55</f>
        <v>1045612</v>
      </c>
      <c r="E55" s="58">
        <v>0</v>
      </c>
      <c r="F55" s="58">
        <f>F56+F57</f>
        <v>1045612</v>
      </c>
      <c r="G55" s="58">
        <f>G56+G57</f>
        <v>0</v>
      </c>
      <c r="H55" s="59">
        <f>J55</f>
        <v>1800824.56</v>
      </c>
      <c r="I55" s="58">
        <f>I56+I57</f>
        <v>0</v>
      </c>
      <c r="J55" s="83">
        <f>J56+J57</f>
        <v>1800824.56</v>
      </c>
      <c r="K55" s="58">
        <f>K56+K57</f>
        <v>0</v>
      </c>
      <c r="L55" s="58">
        <v>0</v>
      </c>
      <c r="M55" s="59">
        <f>N55+O55</f>
        <v>1666548.9400000002</v>
      </c>
      <c r="N55" s="58">
        <v>0</v>
      </c>
      <c r="O55" s="58">
        <f>O56+O57</f>
        <v>1666548.9400000002</v>
      </c>
      <c r="P55" s="58">
        <f>P56+P57</f>
        <v>0</v>
      </c>
      <c r="Q55" s="13"/>
      <c r="R55" s="14"/>
      <c r="S55" s="14"/>
      <c r="T55" s="14"/>
      <c r="U55" s="14"/>
      <c r="V55" s="14"/>
      <c r="W55" s="14"/>
      <c r="X55" s="14"/>
    </row>
    <row r="56" spans="1:24" s="11" customFormat="1" ht="38.25" customHeight="1">
      <c r="A56" s="166" t="s">
        <v>23</v>
      </c>
      <c r="B56" s="166"/>
      <c r="C56" s="166"/>
      <c r="D56" s="56">
        <f>E56+F56</f>
        <v>1045612</v>
      </c>
      <c r="E56" s="55">
        <v>0</v>
      </c>
      <c r="F56" s="55">
        <v>1045612</v>
      </c>
      <c r="G56" s="55">
        <v>0</v>
      </c>
      <c r="H56" s="56">
        <f>I56+J56</f>
        <v>1717230.45</v>
      </c>
      <c r="I56" s="55">
        <v>0</v>
      </c>
      <c r="J56" s="84">
        <v>1717230.45</v>
      </c>
      <c r="K56" s="55">
        <v>0</v>
      </c>
      <c r="L56" s="55">
        <v>0</v>
      </c>
      <c r="M56" s="56">
        <f>N56+O56</f>
        <v>1582954.83</v>
      </c>
      <c r="N56" s="55">
        <v>0</v>
      </c>
      <c r="O56" s="55">
        <v>1582954.83</v>
      </c>
      <c r="P56" s="55">
        <v>0</v>
      </c>
      <c r="Q56" s="13"/>
      <c r="R56" s="10"/>
      <c r="S56" s="10"/>
      <c r="T56" s="10"/>
      <c r="U56" s="10"/>
      <c r="V56" s="10"/>
      <c r="W56" s="10"/>
      <c r="X56" s="10"/>
    </row>
    <row r="57" spans="1:24" s="8" customFormat="1" ht="24.75" customHeight="1">
      <c r="A57" s="166" t="s">
        <v>24</v>
      </c>
      <c r="B57" s="166"/>
      <c r="C57" s="166"/>
      <c r="D57" s="56">
        <f>E57+F57</f>
        <v>0</v>
      </c>
      <c r="E57" s="55">
        <v>0</v>
      </c>
      <c r="F57" s="55">
        <v>0</v>
      </c>
      <c r="G57" s="55">
        <v>0</v>
      </c>
      <c r="H57" s="56">
        <f>I57+J57</f>
        <v>83594.11</v>
      </c>
      <c r="I57" s="55">
        <v>0</v>
      </c>
      <c r="J57" s="84">
        <v>83594.11</v>
      </c>
      <c r="K57" s="55">
        <v>0</v>
      </c>
      <c r="L57" s="74">
        <v>0</v>
      </c>
      <c r="M57" s="56">
        <f>O57</f>
        <v>83594.11</v>
      </c>
      <c r="N57" s="55">
        <v>0</v>
      </c>
      <c r="O57" s="55">
        <v>83594.11</v>
      </c>
      <c r="P57" s="55">
        <v>0</v>
      </c>
      <c r="Q57" s="13"/>
      <c r="R57" s="24"/>
      <c r="S57" s="10"/>
      <c r="T57" s="10"/>
      <c r="U57" s="10"/>
      <c r="V57" s="10"/>
      <c r="W57" s="10"/>
      <c r="X57" s="10"/>
    </row>
    <row r="58" spans="1:24" s="8" customFormat="1" ht="23.25" customHeight="1">
      <c r="A58" s="198" t="s">
        <v>25</v>
      </c>
      <c r="B58" s="198"/>
      <c r="C58" s="198"/>
      <c r="D58" s="91">
        <f>F58</f>
        <v>1045612</v>
      </c>
      <c r="E58" s="92">
        <v>0</v>
      </c>
      <c r="F58" s="92">
        <f>F55</f>
        <v>1045612</v>
      </c>
      <c r="G58" s="92">
        <f>G55</f>
        <v>0</v>
      </c>
      <c r="H58" s="91">
        <f>J58</f>
        <v>1800824.56</v>
      </c>
      <c r="I58" s="92">
        <f>I55</f>
        <v>0</v>
      </c>
      <c r="J58" s="92">
        <f>J55</f>
        <v>1800824.56</v>
      </c>
      <c r="K58" s="92">
        <f>K55</f>
        <v>0</v>
      </c>
      <c r="L58" s="92">
        <v>0</v>
      </c>
      <c r="M58" s="91">
        <f>O58</f>
        <v>1666548.9400000002</v>
      </c>
      <c r="N58" s="92">
        <v>0</v>
      </c>
      <c r="O58" s="92">
        <f>O55</f>
        <v>1666548.9400000002</v>
      </c>
      <c r="P58" s="92">
        <f>P55</f>
        <v>0</v>
      </c>
      <c r="Q58" s="13"/>
      <c r="R58" s="10"/>
      <c r="S58" s="10"/>
      <c r="T58" s="10"/>
      <c r="U58" s="10"/>
      <c r="V58" s="10"/>
      <c r="W58" s="10"/>
      <c r="X58" s="10"/>
    </row>
    <row r="59" spans="1:24" s="69" customFormat="1" ht="27.75" customHeight="1">
      <c r="A59" s="199" t="s">
        <v>26</v>
      </c>
      <c r="B59" s="199"/>
      <c r="C59" s="199"/>
      <c r="D59" s="93">
        <f>E59+F59</f>
        <v>195711480</v>
      </c>
      <c r="E59" s="93">
        <f>E48</f>
        <v>194665868</v>
      </c>
      <c r="F59" s="93">
        <f>F58</f>
        <v>1045612</v>
      </c>
      <c r="G59" s="93">
        <f>G58</f>
        <v>0</v>
      </c>
      <c r="H59" s="93">
        <f>I59+J59</f>
        <v>191738207.56</v>
      </c>
      <c r="I59" s="93">
        <f>I48</f>
        <v>189937383</v>
      </c>
      <c r="J59" s="93">
        <f>J58</f>
        <v>1800824.56</v>
      </c>
      <c r="K59" s="93">
        <f>K58</f>
        <v>0</v>
      </c>
      <c r="L59" s="93">
        <f>L48</f>
        <v>137693425.41</v>
      </c>
      <c r="M59" s="93">
        <f>N59+O59</f>
        <v>137679919.6</v>
      </c>
      <c r="N59" s="93">
        <f>N48</f>
        <v>136013370.66</v>
      </c>
      <c r="O59" s="93">
        <f>O58</f>
        <v>1666548.9400000002</v>
      </c>
      <c r="P59" s="93">
        <f>P58</f>
        <v>0</v>
      </c>
      <c r="Q59" s="97"/>
      <c r="R59" s="68"/>
      <c r="S59" s="68"/>
      <c r="T59" s="68"/>
      <c r="U59" s="68"/>
      <c r="V59" s="68"/>
      <c r="W59" s="68"/>
      <c r="X59" s="68"/>
    </row>
    <row r="60" spans="1:24" s="8" customFormat="1" ht="29.25" customHeight="1">
      <c r="A60" s="177" t="s">
        <v>27</v>
      </c>
      <c r="B60" s="178"/>
      <c r="C60" s="179"/>
      <c r="D60" s="63"/>
      <c r="E60" s="64"/>
      <c r="F60" s="64"/>
      <c r="G60" s="64"/>
      <c r="H60" s="63"/>
      <c r="I60" s="64"/>
      <c r="J60" s="64"/>
      <c r="K60" s="64"/>
      <c r="L60" s="64"/>
      <c r="M60" s="63"/>
      <c r="N60" s="64"/>
      <c r="O60" s="64"/>
      <c r="P60" s="64"/>
      <c r="Q60" s="13"/>
      <c r="R60" s="17"/>
      <c r="S60" s="18"/>
      <c r="T60" s="18"/>
      <c r="U60" s="10"/>
      <c r="V60" s="10"/>
      <c r="W60" s="10"/>
      <c r="X60" s="10"/>
    </row>
    <row r="61" spans="1:24" s="11" customFormat="1" ht="26.25" customHeight="1">
      <c r="A61" s="135" t="s">
        <v>28</v>
      </c>
      <c r="B61" s="135"/>
      <c r="C61" s="135"/>
      <c r="D61" s="88">
        <f>E61+F61</f>
        <v>23194238</v>
      </c>
      <c r="E61" s="89">
        <f>E62</f>
        <v>23060600</v>
      </c>
      <c r="F61" s="89">
        <f>F62</f>
        <v>133638</v>
      </c>
      <c r="G61" s="89">
        <f>G62</f>
        <v>130000</v>
      </c>
      <c r="H61" s="88">
        <f>I61+J61</f>
        <v>27047780.4</v>
      </c>
      <c r="I61" s="89">
        <f>I62</f>
        <v>25420110</v>
      </c>
      <c r="J61" s="89">
        <f>J62</f>
        <v>1627670.4</v>
      </c>
      <c r="K61" s="89">
        <f>K62</f>
        <v>488172</v>
      </c>
      <c r="L61" s="89">
        <f>L62</f>
        <v>19985960</v>
      </c>
      <c r="M61" s="88">
        <f>N61+O61</f>
        <v>21411842.15</v>
      </c>
      <c r="N61" s="89">
        <f>N62</f>
        <v>19892970.47</v>
      </c>
      <c r="O61" s="89">
        <f>O62</f>
        <v>1518871.68</v>
      </c>
      <c r="P61" s="89">
        <f>P62</f>
        <v>382480.75</v>
      </c>
      <c r="Q61" s="13"/>
      <c r="R61" s="19"/>
      <c r="S61" s="20"/>
      <c r="T61" s="20"/>
      <c r="U61" s="10"/>
      <c r="V61" s="10"/>
      <c r="W61" s="10"/>
      <c r="X61" s="10"/>
    </row>
    <row r="62" spans="1:24" s="102" customFormat="1" ht="24" customHeight="1">
      <c r="A62" s="160" t="s">
        <v>93</v>
      </c>
      <c r="B62" s="161"/>
      <c r="C62" s="162"/>
      <c r="D62" s="56">
        <f>E62+F62</f>
        <v>23194238</v>
      </c>
      <c r="E62" s="55">
        <v>23060600</v>
      </c>
      <c r="F62" s="55">
        <v>133638</v>
      </c>
      <c r="G62" s="55">
        <v>130000</v>
      </c>
      <c r="H62" s="56">
        <f>I62+J62</f>
        <v>27047780.4</v>
      </c>
      <c r="I62" s="55">
        <v>25420110</v>
      </c>
      <c r="J62" s="55">
        <v>1627670.4</v>
      </c>
      <c r="K62" s="55">
        <v>488172</v>
      </c>
      <c r="L62" s="55">
        <v>19985960</v>
      </c>
      <c r="M62" s="55">
        <f>N62+O62</f>
        <v>21411842.15</v>
      </c>
      <c r="N62" s="55">
        <v>19892970.47</v>
      </c>
      <c r="O62" s="55">
        <v>1518871.68</v>
      </c>
      <c r="P62" s="55">
        <v>382480.75</v>
      </c>
      <c r="Q62" s="98"/>
      <c r="R62" s="99"/>
      <c r="S62" s="100"/>
      <c r="T62" s="100"/>
      <c r="U62" s="101"/>
      <c r="V62" s="101"/>
      <c r="W62" s="101"/>
      <c r="X62" s="101"/>
    </row>
    <row r="63" spans="1:24" s="11" customFormat="1" ht="24.75" customHeight="1">
      <c r="A63" s="135" t="s">
        <v>29</v>
      </c>
      <c r="B63" s="135"/>
      <c r="C63" s="135"/>
      <c r="D63" s="88">
        <f>E63+F63</f>
        <v>947418</v>
      </c>
      <c r="E63" s="89">
        <f>E64</f>
        <v>947418</v>
      </c>
      <c r="F63" s="89">
        <v>0</v>
      </c>
      <c r="G63" s="89">
        <v>0</v>
      </c>
      <c r="H63" s="88">
        <f>I63+J63</f>
        <v>887418</v>
      </c>
      <c r="I63" s="89">
        <f>I64</f>
        <v>887418</v>
      </c>
      <c r="J63" s="89">
        <f>J64</f>
        <v>0</v>
      </c>
      <c r="K63" s="89">
        <f>K64</f>
        <v>0</v>
      </c>
      <c r="L63" s="89">
        <f>L64</f>
        <v>677454</v>
      </c>
      <c r="M63" s="88">
        <f>N63+O63</f>
        <v>601315.74</v>
      </c>
      <c r="N63" s="89">
        <f>N64</f>
        <v>601315.74</v>
      </c>
      <c r="O63" s="89">
        <f>O64</f>
        <v>0</v>
      </c>
      <c r="P63" s="89">
        <f>P64</f>
        <v>0</v>
      </c>
      <c r="Q63" s="13"/>
      <c r="R63" s="19"/>
      <c r="S63" s="20"/>
      <c r="T63" s="20"/>
      <c r="U63" s="10"/>
      <c r="V63" s="10"/>
      <c r="W63" s="10"/>
      <c r="X63" s="10"/>
    </row>
    <row r="64" spans="1:24" s="102" customFormat="1" ht="54.75" customHeight="1">
      <c r="A64" s="160" t="s">
        <v>60</v>
      </c>
      <c r="B64" s="161"/>
      <c r="C64" s="162"/>
      <c r="D64" s="56">
        <f>E64</f>
        <v>947418</v>
      </c>
      <c r="E64" s="55">
        <v>947418</v>
      </c>
      <c r="F64" s="55">
        <v>0</v>
      </c>
      <c r="G64" s="55">
        <v>0</v>
      </c>
      <c r="H64" s="56">
        <f>I64</f>
        <v>887418</v>
      </c>
      <c r="I64" s="55">
        <v>887418</v>
      </c>
      <c r="J64" s="55">
        <v>0</v>
      </c>
      <c r="K64" s="55">
        <v>0</v>
      </c>
      <c r="L64" s="55">
        <v>677454</v>
      </c>
      <c r="M64" s="55">
        <f>N64</f>
        <v>601315.74</v>
      </c>
      <c r="N64" s="55">
        <v>601315.74</v>
      </c>
      <c r="O64" s="55">
        <v>0</v>
      </c>
      <c r="P64" s="55">
        <v>0</v>
      </c>
      <c r="Q64" s="98"/>
      <c r="R64" s="99"/>
      <c r="S64" s="100"/>
      <c r="T64" s="100"/>
      <c r="U64" s="101"/>
      <c r="V64" s="101"/>
      <c r="W64" s="101"/>
      <c r="X64" s="101"/>
    </row>
    <row r="65" spans="1:24" s="11" customFormat="1" ht="42.75" customHeight="1">
      <c r="A65" s="197" t="s">
        <v>30</v>
      </c>
      <c r="B65" s="197"/>
      <c r="C65" s="197"/>
      <c r="D65" s="88">
        <f>E65+F65</f>
        <v>158427010</v>
      </c>
      <c r="E65" s="89">
        <f>E66+E76+E77+E80+E82+E85+E87+E94+E95</f>
        <v>158060630</v>
      </c>
      <c r="F65" s="89">
        <f>F66+F76+F77+F80+F82+F85+F87+F94+F95</f>
        <v>366380</v>
      </c>
      <c r="G65" s="89">
        <f>G66+G76+G77+G80+G82+G85+G87+G94+G95</f>
        <v>0</v>
      </c>
      <c r="H65" s="89">
        <f>I65+J65</f>
        <v>158628300.11</v>
      </c>
      <c r="I65" s="89">
        <f>I66+I76+I77+I80+I82+I85+I87+I94+I95</f>
        <v>158087427.06</v>
      </c>
      <c r="J65" s="89">
        <f>J66+J76+J77+J80+J82+J85+J87+J94+J95+J96</f>
        <v>540873.05</v>
      </c>
      <c r="K65" s="89">
        <f>K66+K76+K77+K80+K82+K85+K87+K94+K95+K96</f>
        <v>69927.94</v>
      </c>
      <c r="L65" s="89">
        <f>L66+L76+L77+L80+L82+L85+L87+L94+L95</f>
        <v>110989181.92</v>
      </c>
      <c r="M65" s="89">
        <f>N65+O65</f>
        <v>109628922.27000001</v>
      </c>
      <c r="N65" s="89">
        <f>N66+N76+N77+N80+N82+N85+N87+N94+N95</f>
        <v>109168588.36000001</v>
      </c>
      <c r="O65" s="89">
        <f>O66+O76+O77+O80+O82+O85+O87+O94+O95+O96</f>
        <v>460333.91</v>
      </c>
      <c r="P65" s="89">
        <f>P66+P76+P77+P80+P82+P85+P87+P94+P95+P96</f>
        <v>69527.94</v>
      </c>
      <c r="Q65" s="13"/>
      <c r="R65" s="19"/>
      <c r="S65" s="20"/>
      <c r="T65" s="20"/>
      <c r="U65" s="10"/>
      <c r="V65" s="10"/>
      <c r="W65" s="10"/>
      <c r="X65" s="10"/>
    </row>
    <row r="66" spans="1:24" s="49" customFormat="1" ht="54.75" customHeight="1">
      <c r="A66" s="145" t="s">
        <v>71</v>
      </c>
      <c r="B66" s="146"/>
      <c r="C66" s="147"/>
      <c r="D66" s="61">
        <f>E66+F66</f>
        <v>136205772</v>
      </c>
      <c r="E66" s="62">
        <f>SUM(E67:E75)</f>
        <v>136205772</v>
      </c>
      <c r="F66" s="62">
        <f>SUM(F67:F75)</f>
        <v>0</v>
      </c>
      <c r="G66" s="62">
        <f>SUM(G67:G75)</f>
        <v>0</v>
      </c>
      <c r="H66" s="65">
        <f>I66+J66</f>
        <v>136205772</v>
      </c>
      <c r="I66" s="66">
        <f>SUM(I67:I75)</f>
        <v>136205772</v>
      </c>
      <c r="J66" s="66">
        <f>SUM(J67:J75)</f>
        <v>0</v>
      </c>
      <c r="K66" s="66">
        <f>SUM(K67:K75)</f>
        <v>0</v>
      </c>
      <c r="L66" s="66">
        <f>SUM(L67:L75)</f>
        <v>94672723.71</v>
      </c>
      <c r="M66" s="66">
        <f>N66+O66</f>
        <v>92876288.65</v>
      </c>
      <c r="N66" s="66">
        <f>SUM(N67:N75)</f>
        <v>92876288.65</v>
      </c>
      <c r="O66" s="66">
        <f>SUM(O67:O75)</f>
        <v>0</v>
      </c>
      <c r="P66" s="86">
        <f>SUM(P67:P75)</f>
        <v>0</v>
      </c>
      <c r="Q66" s="45"/>
      <c r="R66" s="46"/>
      <c r="S66" s="47"/>
      <c r="T66" s="47"/>
      <c r="U66" s="48"/>
      <c r="V66" s="48"/>
      <c r="W66" s="48"/>
      <c r="X66" s="48"/>
    </row>
    <row r="67" spans="1:24" s="11" customFormat="1" ht="26.25" customHeight="1">
      <c r="A67" s="126" t="s">
        <v>61</v>
      </c>
      <c r="B67" s="127"/>
      <c r="C67" s="128"/>
      <c r="D67" s="56">
        <f>E67+F67</f>
        <v>1321506</v>
      </c>
      <c r="E67" s="55">
        <v>1321506</v>
      </c>
      <c r="F67" s="55">
        <v>0</v>
      </c>
      <c r="G67" s="55">
        <v>0</v>
      </c>
      <c r="H67" s="56">
        <f>I67+J67</f>
        <v>1321506</v>
      </c>
      <c r="I67" s="55">
        <v>1321506</v>
      </c>
      <c r="J67" s="55">
        <v>0</v>
      </c>
      <c r="K67" s="55">
        <v>0</v>
      </c>
      <c r="L67" s="55">
        <v>887445.17</v>
      </c>
      <c r="M67" s="55">
        <f aca="true" t="shared" si="12" ref="M67:M75">N67+O67</f>
        <v>791079.01</v>
      </c>
      <c r="N67" s="55">
        <v>791079.01</v>
      </c>
      <c r="O67" s="55">
        <v>0</v>
      </c>
      <c r="P67" s="84">
        <v>0</v>
      </c>
      <c r="Q67" s="13"/>
      <c r="R67" s="17"/>
      <c r="S67" s="18"/>
      <c r="T67" s="18"/>
      <c r="U67" s="10"/>
      <c r="V67" s="10"/>
      <c r="W67" s="10"/>
      <c r="X67" s="10"/>
    </row>
    <row r="68" spans="1:24" s="11" customFormat="1" ht="27" customHeight="1">
      <c r="A68" s="163" t="s">
        <v>62</v>
      </c>
      <c r="B68" s="164"/>
      <c r="C68" s="165"/>
      <c r="D68" s="56">
        <f aca="true" t="shared" si="13" ref="D68:D74">E68</f>
        <v>1170070</v>
      </c>
      <c r="E68" s="55">
        <v>1170070</v>
      </c>
      <c r="F68" s="55">
        <v>0</v>
      </c>
      <c r="G68" s="55">
        <v>0</v>
      </c>
      <c r="H68" s="56">
        <f aca="true" t="shared" si="14" ref="H68:H74">I68</f>
        <v>1168070</v>
      </c>
      <c r="I68" s="55">
        <v>1168070</v>
      </c>
      <c r="J68" s="55">
        <v>0</v>
      </c>
      <c r="K68" s="55">
        <v>0</v>
      </c>
      <c r="L68" s="55">
        <v>275912.48</v>
      </c>
      <c r="M68" s="55">
        <f t="shared" si="12"/>
        <v>121971.67</v>
      </c>
      <c r="N68" s="55">
        <v>121971.67</v>
      </c>
      <c r="O68" s="55">
        <v>0</v>
      </c>
      <c r="P68" s="84">
        <v>0</v>
      </c>
      <c r="Q68" s="13"/>
      <c r="R68" s="17"/>
      <c r="S68" s="18"/>
      <c r="T68" s="18"/>
      <c r="U68" s="10"/>
      <c r="V68" s="10"/>
      <c r="W68" s="10"/>
      <c r="X68" s="10"/>
    </row>
    <row r="69" spans="1:24" s="11" customFormat="1" ht="26.25" customHeight="1">
      <c r="A69" s="126" t="s">
        <v>63</v>
      </c>
      <c r="B69" s="127"/>
      <c r="C69" s="128"/>
      <c r="D69" s="56">
        <f t="shared" si="13"/>
        <v>72312300</v>
      </c>
      <c r="E69" s="55">
        <v>72312300</v>
      </c>
      <c r="F69" s="55">
        <v>0</v>
      </c>
      <c r="G69" s="55">
        <v>0</v>
      </c>
      <c r="H69" s="56">
        <f t="shared" si="14"/>
        <v>69762300</v>
      </c>
      <c r="I69" s="55">
        <v>69762300</v>
      </c>
      <c r="J69" s="55">
        <v>0</v>
      </c>
      <c r="K69" s="55">
        <v>0</v>
      </c>
      <c r="L69" s="55">
        <v>47406690.37</v>
      </c>
      <c r="M69" s="55">
        <f t="shared" si="12"/>
        <v>46919926.32</v>
      </c>
      <c r="N69" s="55">
        <v>46919926.32</v>
      </c>
      <c r="O69" s="55">
        <v>0</v>
      </c>
      <c r="P69" s="84">
        <v>0</v>
      </c>
      <c r="Q69" s="13"/>
      <c r="R69" s="17"/>
      <c r="S69" s="18"/>
      <c r="T69" s="18"/>
      <c r="U69" s="10"/>
      <c r="V69" s="10"/>
      <c r="W69" s="10"/>
      <c r="X69" s="10"/>
    </row>
    <row r="70" spans="1:24" s="11" customFormat="1" ht="38.25" customHeight="1">
      <c r="A70" s="126" t="s">
        <v>64</v>
      </c>
      <c r="B70" s="127"/>
      <c r="C70" s="128"/>
      <c r="D70" s="56">
        <f t="shared" si="13"/>
        <v>8769650</v>
      </c>
      <c r="E70" s="55">
        <v>8769650</v>
      </c>
      <c r="F70" s="55">
        <v>0</v>
      </c>
      <c r="G70" s="55">
        <v>0</v>
      </c>
      <c r="H70" s="56">
        <f t="shared" si="14"/>
        <v>8769650</v>
      </c>
      <c r="I70" s="55">
        <v>8769650</v>
      </c>
      <c r="J70" s="55">
        <v>0</v>
      </c>
      <c r="K70" s="55">
        <v>0</v>
      </c>
      <c r="L70" s="55">
        <v>6273397.71</v>
      </c>
      <c r="M70" s="55">
        <f t="shared" si="12"/>
        <v>6020626.08</v>
      </c>
      <c r="N70" s="55">
        <v>6020626.08</v>
      </c>
      <c r="O70" s="55">
        <v>0</v>
      </c>
      <c r="P70" s="84">
        <v>0</v>
      </c>
      <c r="Q70" s="13"/>
      <c r="R70" s="17"/>
      <c r="S70" s="18"/>
      <c r="T70" s="18"/>
      <c r="U70" s="10"/>
      <c r="V70" s="10"/>
      <c r="W70" s="10"/>
      <c r="X70" s="10"/>
    </row>
    <row r="71" spans="1:24" s="11" customFormat="1" ht="27" customHeight="1">
      <c r="A71" s="126" t="s">
        <v>65</v>
      </c>
      <c r="B71" s="127"/>
      <c r="C71" s="128"/>
      <c r="D71" s="56">
        <f t="shared" si="13"/>
        <v>13823530</v>
      </c>
      <c r="E71" s="55">
        <v>13823530</v>
      </c>
      <c r="F71" s="55">
        <v>0</v>
      </c>
      <c r="G71" s="55">
        <v>0</v>
      </c>
      <c r="H71" s="56">
        <f t="shared" si="14"/>
        <v>16375530</v>
      </c>
      <c r="I71" s="55">
        <v>16375530</v>
      </c>
      <c r="J71" s="55">
        <v>0</v>
      </c>
      <c r="K71" s="55">
        <v>0</v>
      </c>
      <c r="L71" s="55">
        <v>11525844.41</v>
      </c>
      <c r="M71" s="55">
        <f t="shared" si="12"/>
        <v>11524793.79</v>
      </c>
      <c r="N71" s="55">
        <v>11524793.79</v>
      </c>
      <c r="O71" s="55">
        <v>0</v>
      </c>
      <c r="P71" s="84">
        <v>0</v>
      </c>
      <c r="Q71" s="13"/>
      <c r="R71" s="17"/>
      <c r="S71" s="18"/>
      <c r="T71" s="18"/>
      <c r="U71" s="10"/>
      <c r="V71" s="10"/>
      <c r="W71" s="10"/>
      <c r="X71" s="10"/>
    </row>
    <row r="72" spans="1:24" s="11" customFormat="1" ht="27" customHeight="1">
      <c r="A72" s="126" t="s">
        <v>66</v>
      </c>
      <c r="B72" s="127"/>
      <c r="C72" s="128"/>
      <c r="D72" s="56">
        <f t="shared" si="13"/>
        <v>653230</v>
      </c>
      <c r="E72" s="55">
        <v>653230</v>
      </c>
      <c r="F72" s="55">
        <v>0</v>
      </c>
      <c r="G72" s="55">
        <v>0</v>
      </c>
      <c r="H72" s="56">
        <f t="shared" si="14"/>
        <v>653230</v>
      </c>
      <c r="I72" s="55">
        <v>653230</v>
      </c>
      <c r="J72" s="55">
        <v>0</v>
      </c>
      <c r="K72" s="55">
        <v>0</v>
      </c>
      <c r="L72" s="55">
        <v>478561.85</v>
      </c>
      <c r="M72" s="55">
        <f t="shared" si="12"/>
        <v>438932.44</v>
      </c>
      <c r="N72" s="55">
        <v>438932.44</v>
      </c>
      <c r="O72" s="55">
        <v>0</v>
      </c>
      <c r="P72" s="84">
        <v>0</v>
      </c>
      <c r="Q72" s="13"/>
      <c r="R72" s="17"/>
      <c r="S72" s="18"/>
      <c r="T72" s="18"/>
      <c r="U72" s="10"/>
      <c r="V72" s="10"/>
      <c r="W72" s="10"/>
      <c r="X72" s="10"/>
    </row>
    <row r="73" spans="1:24" s="11" customFormat="1" ht="25.5" customHeight="1">
      <c r="A73" s="126" t="s">
        <v>67</v>
      </c>
      <c r="B73" s="127"/>
      <c r="C73" s="128"/>
      <c r="D73" s="56">
        <f t="shared" si="13"/>
        <v>82560</v>
      </c>
      <c r="E73" s="55">
        <v>82560</v>
      </c>
      <c r="F73" s="55">
        <v>0</v>
      </c>
      <c r="G73" s="55">
        <v>0</v>
      </c>
      <c r="H73" s="56">
        <f t="shared" si="14"/>
        <v>82560</v>
      </c>
      <c r="I73" s="55">
        <v>82560</v>
      </c>
      <c r="J73" s="55">
        <v>0</v>
      </c>
      <c r="K73" s="55">
        <v>0</v>
      </c>
      <c r="L73" s="55">
        <v>74820</v>
      </c>
      <c r="M73" s="55">
        <f t="shared" si="12"/>
        <v>74820</v>
      </c>
      <c r="N73" s="55">
        <v>74820</v>
      </c>
      <c r="O73" s="55">
        <v>0</v>
      </c>
      <c r="P73" s="84">
        <v>0</v>
      </c>
      <c r="Q73" s="13"/>
      <c r="R73" s="17"/>
      <c r="S73" s="18"/>
      <c r="T73" s="18"/>
      <c r="U73" s="10"/>
      <c r="V73" s="10"/>
      <c r="W73" s="10"/>
      <c r="X73" s="10"/>
    </row>
    <row r="74" spans="1:24" s="11" customFormat="1" ht="28.5" customHeight="1">
      <c r="A74" s="160" t="s">
        <v>68</v>
      </c>
      <c r="B74" s="161"/>
      <c r="C74" s="162"/>
      <c r="D74" s="56">
        <f t="shared" si="13"/>
        <v>14932050</v>
      </c>
      <c r="E74" s="55">
        <v>14932050</v>
      </c>
      <c r="F74" s="55">
        <v>0</v>
      </c>
      <c r="G74" s="55">
        <v>0</v>
      </c>
      <c r="H74" s="56">
        <f t="shared" si="14"/>
        <v>14932050</v>
      </c>
      <c r="I74" s="55">
        <v>14932050</v>
      </c>
      <c r="J74" s="55">
        <v>0</v>
      </c>
      <c r="K74" s="55">
        <v>0</v>
      </c>
      <c r="L74" s="55">
        <v>9997927.03</v>
      </c>
      <c r="M74" s="55">
        <f t="shared" si="12"/>
        <v>9235153.27</v>
      </c>
      <c r="N74" s="55">
        <v>9235153.27</v>
      </c>
      <c r="O74" s="55">
        <v>0</v>
      </c>
      <c r="P74" s="84">
        <v>0</v>
      </c>
      <c r="Q74" s="13"/>
      <c r="R74" s="17"/>
      <c r="S74" s="18"/>
      <c r="T74" s="18"/>
      <c r="U74" s="10"/>
      <c r="V74" s="10"/>
      <c r="W74" s="10"/>
      <c r="X74" s="10"/>
    </row>
    <row r="75" spans="1:24" s="11" customFormat="1" ht="37.5" customHeight="1">
      <c r="A75" s="160" t="s">
        <v>69</v>
      </c>
      <c r="B75" s="161"/>
      <c r="C75" s="162"/>
      <c r="D75" s="56">
        <f aca="true" t="shared" si="15" ref="D75:D102">E75+F75</f>
        <v>23140876</v>
      </c>
      <c r="E75" s="55">
        <v>23140876</v>
      </c>
      <c r="F75" s="55">
        <v>0</v>
      </c>
      <c r="G75" s="55">
        <v>0</v>
      </c>
      <c r="H75" s="56">
        <f aca="true" t="shared" si="16" ref="H75:H81">I75+J75</f>
        <v>23140876</v>
      </c>
      <c r="I75" s="55">
        <v>23140876</v>
      </c>
      <c r="J75" s="55">
        <v>0</v>
      </c>
      <c r="K75" s="55">
        <v>0</v>
      </c>
      <c r="L75" s="55">
        <v>17752124.69</v>
      </c>
      <c r="M75" s="55">
        <f t="shared" si="12"/>
        <v>17748986.07</v>
      </c>
      <c r="N75" s="55">
        <v>17748986.07</v>
      </c>
      <c r="O75" s="55">
        <v>0</v>
      </c>
      <c r="P75" s="84">
        <v>0</v>
      </c>
      <c r="Q75" s="13"/>
      <c r="R75" s="17"/>
      <c r="S75" s="18"/>
      <c r="T75" s="18"/>
      <c r="U75" s="10"/>
      <c r="V75" s="10"/>
      <c r="W75" s="10"/>
      <c r="X75" s="10"/>
    </row>
    <row r="76" spans="1:24" s="52" customFormat="1" ht="39.75" customHeight="1">
      <c r="A76" s="145" t="s">
        <v>70</v>
      </c>
      <c r="B76" s="146"/>
      <c r="C76" s="147"/>
      <c r="D76" s="61">
        <f t="shared" si="15"/>
        <v>3234428</v>
      </c>
      <c r="E76" s="62">
        <v>3234428</v>
      </c>
      <c r="F76" s="62">
        <v>0</v>
      </c>
      <c r="G76" s="62">
        <v>0</v>
      </c>
      <c r="H76" s="61">
        <f t="shared" si="16"/>
        <v>3234428</v>
      </c>
      <c r="I76" s="62">
        <v>3234428</v>
      </c>
      <c r="J76" s="62">
        <v>0</v>
      </c>
      <c r="K76" s="62">
        <v>0</v>
      </c>
      <c r="L76" s="62">
        <v>2436972.7</v>
      </c>
      <c r="M76" s="62">
        <f aca="true" t="shared" si="17" ref="M76:M81">N76+O76</f>
        <v>2435445.64</v>
      </c>
      <c r="N76" s="62">
        <v>2435445.64</v>
      </c>
      <c r="O76" s="62">
        <v>0</v>
      </c>
      <c r="P76" s="75">
        <v>0</v>
      </c>
      <c r="Q76" s="50"/>
      <c r="R76" s="46"/>
      <c r="S76" s="47"/>
      <c r="T76" s="47"/>
      <c r="U76" s="51"/>
      <c r="V76" s="51"/>
      <c r="W76" s="51"/>
      <c r="X76" s="51"/>
    </row>
    <row r="77" spans="1:24" s="52" customFormat="1" ht="57.75" customHeight="1">
      <c r="A77" s="129" t="s">
        <v>72</v>
      </c>
      <c r="B77" s="130"/>
      <c r="C77" s="131"/>
      <c r="D77" s="61">
        <f t="shared" si="15"/>
        <v>17950270</v>
      </c>
      <c r="E77" s="62">
        <f>E78+E79</f>
        <v>17583890</v>
      </c>
      <c r="F77" s="62">
        <f>F78+F79</f>
        <v>366380</v>
      </c>
      <c r="G77" s="62">
        <f>G78+G79</f>
        <v>0</v>
      </c>
      <c r="H77" s="65">
        <f>I77+J77</f>
        <v>18053401.240000002</v>
      </c>
      <c r="I77" s="62">
        <f>I78+I79</f>
        <v>17589562.060000002</v>
      </c>
      <c r="J77" s="62">
        <f>J78+J79</f>
        <v>463839.18</v>
      </c>
      <c r="K77" s="62">
        <f>K78+K79</f>
        <v>59927.94</v>
      </c>
      <c r="L77" s="62">
        <f>L78+L79</f>
        <v>13209986.51</v>
      </c>
      <c r="M77" s="66">
        <f t="shared" si="17"/>
        <v>13593422.08</v>
      </c>
      <c r="N77" s="62">
        <f>N78+N79</f>
        <v>13209722.040000001</v>
      </c>
      <c r="O77" s="62">
        <f>O78+O79</f>
        <v>383700.04</v>
      </c>
      <c r="P77" s="75">
        <f>P78+P79</f>
        <v>59927.94</v>
      </c>
      <c r="Q77" s="50"/>
      <c r="R77" s="46"/>
      <c r="S77" s="47"/>
      <c r="T77" s="47"/>
      <c r="U77" s="51"/>
      <c r="V77" s="51"/>
      <c r="W77" s="51"/>
      <c r="X77" s="51"/>
    </row>
    <row r="78" spans="1:24" s="11" customFormat="1" ht="60" customHeight="1">
      <c r="A78" s="126" t="s">
        <v>73</v>
      </c>
      <c r="B78" s="127"/>
      <c r="C78" s="128"/>
      <c r="D78" s="56">
        <f t="shared" si="15"/>
        <v>14478905</v>
      </c>
      <c r="E78" s="55">
        <v>14112525</v>
      </c>
      <c r="F78" s="55">
        <v>366380</v>
      </c>
      <c r="G78" s="55">
        <v>0</v>
      </c>
      <c r="H78" s="56">
        <f>I78+J78</f>
        <v>14582036.24</v>
      </c>
      <c r="I78" s="55">
        <v>14118197.06</v>
      </c>
      <c r="J78" s="55">
        <v>463839.18</v>
      </c>
      <c r="K78" s="55">
        <v>59927.94</v>
      </c>
      <c r="L78" s="55">
        <v>10613375.51</v>
      </c>
      <c r="M78" s="55">
        <f t="shared" si="17"/>
        <v>10996814.93</v>
      </c>
      <c r="N78" s="55">
        <v>10613114.89</v>
      </c>
      <c r="O78" s="55">
        <v>383700.04</v>
      </c>
      <c r="P78" s="55">
        <v>59927.94</v>
      </c>
      <c r="Q78" s="13"/>
      <c r="R78" s="17"/>
      <c r="S78" s="18"/>
      <c r="T78" s="18"/>
      <c r="U78" s="10"/>
      <c r="V78" s="10"/>
      <c r="W78" s="10"/>
      <c r="X78" s="10"/>
    </row>
    <row r="79" spans="1:24" s="11" customFormat="1" ht="31.5" customHeight="1">
      <c r="A79" s="126" t="s">
        <v>74</v>
      </c>
      <c r="B79" s="127"/>
      <c r="C79" s="128"/>
      <c r="D79" s="56">
        <f t="shared" si="15"/>
        <v>3471365</v>
      </c>
      <c r="E79" s="55">
        <v>3471365</v>
      </c>
      <c r="F79" s="55">
        <v>0</v>
      </c>
      <c r="G79" s="55">
        <v>0</v>
      </c>
      <c r="H79" s="56">
        <f t="shared" si="16"/>
        <v>3471365</v>
      </c>
      <c r="I79" s="55">
        <v>3471365</v>
      </c>
      <c r="J79" s="55">
        <v>0</v>
      </c>
      <c r="K79" s="55">
        <v>0</v>
      </c>
      <c r="L79" s="55">
        <v>2596611</v>
      </c>
      <c r="M79" s="55">
        <f t="shared" si="17"/>
        <v>2596607.15</v>
      </c>
      <c r="N79" s="55">
        <v>2596607.15</v>
      </c>
      <c r="O79" s="55">
        <v>0</v>
      </c>
      <c r="P79" s="84">
        <v>0</v>
      </c>
      <c r="Q79" s="13"/>
      <c r="R79" s="17"/>
      <c r="S79" s="18"/>
      <c r="T79" s="18"/>
      <c r="U79" s="10"/>
      <c r="V79" s="10"/>
      <c r="W79" s="10"/>
      <c r="X79" s="10"/>
    </row>
    <row r="80" spans="1:24" s="52" customFormat="1" ht="30.75" customHeight="1">
      <c r="A80" s="139" t="s">
        <v>77</v>
      </c>
      <c r="B80" s="140"/>
      <c r="C80" s="141"/>
      <c r="D80" s="61">
        <f t="shared" si="15"/>
        <v>31700</v>
      </c>
      <c r="E80" s="62">
        <f>E81</f>
        <v>31700</v>
      </c>
      <c r="F80" s="62">
        <f>F81</f>
        <v>0</v>
      </c>
      <c r="G80" s="62">
        <f>G81</f>
        <v>0</v>
      </c>
      <c r="H80" s="61">
        <f t="shared" si="16"/>
        <v>52825</v>
      </c>
      <c r="I80" s="62">
        <f>I81</f>
        <v>52825</v>
      </c>
      <c r="J80" s="62">
        <f>J81</f>
        <v>0</v>
      </c>
      <c r="K80" s="62">
        <f>K81</f>
        <v>0</v>
      </c>
      <c r="L80" s="62">
        <f>L81</f>
        <v>45595</v>
      </c>
      <c r="M80" s="62">
        <f t="shared" si="17"/>
        <v>43477.89</v>
      </c>
      <c r="N80" s="62">
        <f>N81</f>
        <v>43477.89</v>
      </c>
      <c r="O80" s="62">
        <f>O81</f>
        <v>0</v>
      </c>
      <c r="P80" s="75">
        <f>P81</f>
        <v>0</v>
      </c>
      <c r="Q80" s="50"/>
      <c r="R80" s="46"/>
      <c r="S80" s="47"/>
      <c r="T80" s="47"/>
      <c r="U80" s="51"/>
      <c r="V80" s="51"/>
      <c r="W80" s="51"/>
      <c r="X80" s="51"/>
    </row>
    <row r="81" spans="1:24" s="11" customFormat="1" ht="32.25" customHeight="1">
      <c r="A81" s="126" t="s">
        <v>78</v>
      </c>
      <c r="B81" s="127"/>
      <c r="C81" s="128"/>
      <c r="D81" s="56">
        <f t="shared" si="15"/>
        <v>31700</v>
      </c>
      <c r="E81" s="55">
        <v>31700</v>
      </c>
      <c r="F81" s="55">
        <v>0</v>
      </c>
      <c r="G81" s="55">
        <v>0</v>
      </c>
      <c r="H81" s="56">
        <f t="shared" si="16"/>
        <v>52825</v>
      </c>
      <c r="I81" s="55">
        <v>52825</v>
      </c>
      <c r="J81" s="55">
        <v>0</v>
      </c>
      <c r="K81" s="55">
        <v>0</v>
      </c>
      <c r="L81" s="55">
        <v>45595</v>
      </c>
      <c r="M81" s="55">
        <f t="shared" si="17"/>
        <v>43477.89</v>
      </c>
      <c r="N81" s="55">
        <v>43477.89</v>
      </c>
      <c r="O81" s="55">
        <v>0</v>
      </c>
      <c r="P81" s="84">
        <v>0</v>
      </c>
      <c r="Q81" s="13"/>
      <c r="R81" s="17"/>
      <c r="S81" s="18"/>
      <c r="T81" s="18"/>
      <c r="U81" s="10"/>
      <c r="V81" s="10"/>
      <c r="W81" s="10"/>
      <c r="X81" s="10"/>
    </row>
    <row r="82" spans="1:24" s="52" customFormat="1" ht="42.75" customHeight="1">
      <c r="A82" s="129" t="s">
        <v>79</v>
      </c>
      <c r="B82" s="130"/>
      <c r="C82" s="131"/>
      <c r="D82" s="61">
        <f t="shared" si="15"/>
        <v>15000</v>
      </c>
      <c r="E82" s="62">
        <f aca="true" t="shared" si="18" ref="E82:P82">E83+E84</f>
        <v>15000</v>
      </c>
      <c r="F82" s="62">
        <f t="shared" si="18"/>
        <v>0</v>
      </c>
      <c r="G82" s="62">
        <f t="shared" si="18"/>
        <v>0</v>
      </c>
      <c r="H82" s="62">
        <f t="shared" si="18"/>
        <v>15000</v>
      </c>
      <c r="I82" s="62">
        <f t="shared" si="18"/>
        <v>15000</v>
      </c>
      <c r="J82" s="62">
        <f t="shared" si="18"/>
        <v>0</v>
      </c>
      <c r="K82" s="62">
        <f t="shared" si="18"/>
        <v>0</v>
      </c>
      <c r="L82" s="62">
        <f t="shared" si="18"/>
        <v>9000</v>
      </c>
      <c r="M82" s="62">
        <f t="shared" si="18"/>
        <v>8660.2</v>
      </c>
      <c r="N82" s="62">
        <f t="shared" si="18"/>
        <v>8660.2</v>
      </c>
      <c r="O82" s="62">
        <f t="shared" si="18"/>
        <v>0</v>
      </c>
      <c r="P82" s="75">
        <f t="shared" si="18"/>
        <v>0</v>
      </c>
      <c r="Q82" s="50"/>
      <c r="R82" s="46"/>
      <c r="S82" s="47"/>
      <c r="T82" s="47"/>
      <c r="U82" s="51"/>
      <c r="V82" s="51"/>
      <c r="W82" s="51"/>
      <c r="X82" s="51"/>
    </row>
    <row r="83" spans="1:24" s="11" customFormat="1" ht="42.75" customHeight="1">
      <c r="A83" s="126" t="s">
        <v>80</v>
      </c>
      <c r="B83" s="127"/>
      <c r="C83" s="128"/>
      <c r="D83" s="56">
        <f t="shared" si="15"/>
        <v>5000</v>
      </c>
      <c r="E83" s="55">
        <v>5000</v>
      </c>
      <c r="F83" s="55">
        <v>0</v>
      </c>
      <c r="G83" s="55">
        <v>0</v>
      </c>
      <c r="H83" s="56">
        <f>I83</f>
        <v>5000</v>
      </c>
      <c r="I83" s="55">
        <v>5000</v>
      </c>
      <c r="J83" s="55">
        <v>0</v>
      </c>
      <c r="K83" s="55">
        <v>0</v>
      </c>
      <c r="L83" s="55">
        <v>5000</v>
      </c>
      <c r="M83" s="55">
        <f aca="true" t="shared" si="19" ref="M83:M102">N83+O83</f>
        <v>4997.8</v>
      </c>
      <c r="N83" s="55">
        <v>4997.8</v>
      </c>
      <c r="O83" s="55">
        <v>0</v>
      </c>
      <c r="P83" s="84">
        <v>0</v>
      </c>
      <c r="Q83" s="13"/>
      <c r="R83" s="17"/>
      <c r="S83" s="18"/>
      <c r="T83" s="18"/>
      <c r="U83" s="10"/>
      <c r="V83" s="10"/>
      <c r="W83" s="10"/>
      <c r="X83" s="10"/>
    </row>
    <row r="84" spans="1:24" s="11" customFormat="1" ht="30.75" customHeight="1">
      <c r="A84" s="126" t="s">
        <v>81</v>
      </c>
      <c r="B84" s="127"/>
      <c r="C84" s="128"/>
      <c r="D84" s="56">
        <f t="shared" si="15"/>
        <v>10000</v>
      </c>
      <c r="E84" s="55">
        <v>10000</v>
      </c>
      <c r="F84" s="55">
        <v>0</v>
      </c>
      <c r="G84" s="55">
        <v>0</v>
      </c>
      <c r="H84" s="56">
        <f>I84</f>
        <v>10000</v>
      </c>
      <c r="I84" s="55">
        <v>10000</v>
      </c>
      <c r="J84" s="55">
        <v>0</v>
      </c>
      <c r="K84" s="55">
        <v>0</v>
      </c>
      <c r="L84" s="55">
        <v>4000</v>
      </c>
      <c r="M84" s="55">
        <f t="shared" si="19"/>
        <v>3662.4</v>
      </c>
      <c r="N84" s="55">
        <v>3662.4</v>
      </c>
      <c r="O84" s="55">
        <v>0</v>
      </c>
      <c r="P84" s="84">
        <v>0</v>
      </c>
      <c r="Q84" s="13"/>
      <c r="R84" s="17"/>
      <c r="S84" s="18"/>
      <c r="T84" s="18"/>
      <c r="U84" s="10"/>
      <c r="V84" s="10"/>
      <c r="W84" s="10"/>
      <c r="X84" s="10"/>
    </row>
    <row r="85" spans="1:24" s="52" customFormat="1" ht="21.75" customHeight="1">
      <c r="A85" s="129" t="s">
        <v>82</v>
      </c>
      <c r="B85" s="130"/>
      <c r="C85" s="131"/>
      <c r="D85" s="61">
        <f t="shared" si="15"/>
        <v>5300</v>
      </c>
      <c r="E85" s="62">
        <f>E86</f>
        <v>5300</v>
      </c>
      <c r="F85" s="62">
        <f>F86</f>
        <v>0</v>
      </c>
      <c r="G85" s="62">
        <f>G86</f>
        <v>0</v>
      </c>
      <c r="H85" s="62">
        <f>H86</f>
        <v>5300</v>
      </c>
      <c r="I85" s="62">
        <f>I86</f>
        <v>5300</v>
      </c>
      <c r="J85" s="62">
        <f aca="true" t="shared" si="20" ref="J85:P85">J86</f>
        <v>0</v>
      </c>
      <c r="K85" s="62">
        <f t="shared" si="20"/>
        <v>0</v>
      </c>
      <c r="L85" s="62">
        <f>L86</f>
        <v>3200</v>
      </c>
      <c r="M85" s="62">
        <f t="shared" si="19"/>
        <v>3200</v>
      </c>
      <c r="N85" s="62">
        <f>N86</f>
        <v>3200</v>
      </c>
      <c r="O85" s="62">
        <f t="shared" si="20"/>
        <v>0</v>
      </c>
      <c r="P85" s="75">
        <f t="shared" si="20"/>
        <v>0</v>
      </c>
      <c r="Q85" s="50"/>
      <c r="R85" s="46"/>
      <c r="S85" s="47"/>
      <c r="T85" s="47"/>
      <c r="U85" s="51"/>
      <c r="V85" s="51"/>
      <c r="W85" s="51"/>
      <c r="X85" s="51"/>
    </row>
    <row r="86" spans="1:24" s="11" customFormat="1" ht="39" customHeight="1">
      <c r="A86" s="126" t="s">
        <v>83</v>
      </c>
      <c r="B86" s="127"/>
      <c r="C86" s="128"/>
      <c r="D86" s="56">
        <f t="shared" si="15"/>
        <v>5300</v>
      </c>
      <c r="E86" s="55">
        <v>5300</v>
      </c>
      <c r="F86" s="55">
        <v>0</v>
      </c>
      <c r="G86" s="55">
        <v>0</v>
      </c>
      <c r="H86" s="56">
        <f>I86</f>
        <v>5300</v>
      </c>
      <c r="I86" s="55">
        <v>5300</v>
      </c>
      <c r="J86" s="55">
        <v>0</v>
      </c>
      <c r="K86" s="55">
        <v>0</v>
      </c>
      <c r="L86" s="55">
        <v>3200</v>
      </c>
      <c r="M86" s="55">
        <f t="shared" si="19"/>
        <v>3200</v>
      </c>
      <c r="N86" s="55">
        <v>3200</v>
      </c>
      <c r="O86" s="55">
        <v>0</v>
      </c>
      <c r="P86" s="84">
        <v>0</v>
      </c>
      <c r="Q86" s="13"/>
      <c r="R86" s="17"/>
      <c r="S86" s="18"/>
      <c r="T86" s="18"/>
      <c r="U86" s="10"/>
      <c r="V86" s="10"/>
      <c r="W86" s="10"/>
      <c r="X86" s="10"/>
    </row>
    <row r="87" spans="1:24" s="52" customFormat="1" ht="72" customHeight="1">
      <c r="A87" s="129" t="s">
        <v>75</v>
      </c>
      <c r="B87" s="130"/>
      <c r="C87" s="131"/>
      <c r="D87" s="61">
        <f t="shared" si="15"/>
        <v>354070</v>
      </c>
      <c r="E87" s="62">
        <f>E88</f>
        <v>354070</v>
      </c>
      <c r="F87" s="62">
        <f>F88</f>
        <v>0</v>
      </c>
      <c r="G87" s="62">
        <f>G88</f>
        <v>0</v>
      </c>
      <c r="H87" s="61">
        <f>I87</f>
        <v>354070</v>
      </c>
      <c r="I87" s="62">
        <f>I88</f>
        <v>354070</v>
      </c>
      <c r="J87" s="62">
        <f>J88</f>
        <v>0</v>
      </c>
      <c r="K87" s="62">
        <f>K88</f>
        <v>0</v>
      </c>
      <c r="L87" s="62">
        <f>L88</f>
        <v>242678</v>
      </c>
      <c r="M87" s="62">
        <f t="shared" si="19"/>
        <v>242627.92</v>
      </c>
      <c r="N87" s="62">
        <f>N88</f>
        <v>242627.92</v>
      </c>
      <c r="O87" s="62">
        <f>O88</f>
        <v>0</v>
      </c>
      <c r="P87" s="75">
        <f>P88</f>
        <v>0</v>
      </c>
      <c r="Q87" s="50"/>
      <c r="R87" s="46"/>
      <c r="S87" s="47"/>
      <c r="T87" s="47"/>
      <c r="U87" s="51"/>
      <c r="V87" s="51"/>
      <c r="W87" s="51"/>
      <c r="X87" s="51"/>
    </row>
    <row r="88" spans="1:24" s="11" customFormat="1" ht="63.75" customHeight="1">
      <c r="A88" s="133" t="s">
        <v>76</v>
      </c>
      <c r="B88" s="133"/>
      <c r="C88" s="133"/>
      <c r="D88" s="56">
        <f t="shared" si="15"/>
        <v>354070</v>
      </c>
      <c r="E88" s="55">
        <v>354070</v>
      </c>
      <c r="F88" s="55">
        <v>0</v>
      </c>
      <c r="G88" s="55">
        <v>0</v>
      </c>
      <c r="H88" s="56">
        <f>I88</f>
        <v>354070</v>
      </c>
      <c r="I88" s="55">
        <v>354070</v>
      </c>
      <c r="J88" s="55">
        <v>0</v>
      </c>
      <c r="K88" s="55">
        <v>0</v>
      </c>
      <c r="L88" s="55">
        <v>242678</v>
      </c>
      <c r="M88" s="55">
        <f t="shared" si="19"/>
        <v>242627.92</v>
      </c>
      <c r="N88" s="55">
        <v>242627.92</v>
      </c>
      <c r="O88" s="55">
        <v>0</v>
      </c>
      <c r="P88" s="84">
        <v>0</v>
      </c>
      <c r="Q88" s="13"/>
      <c r="R88" s="17"/>
      <c r="S88" s="18"/>
      <c r="T88" s="18"/>
      <c r="U88" s="10"/>
      <c r="V88" s="10"/>
      <c r="W88" s="10"/>
      <c r="X88" s="10"/>
    </row>
    <row r="89" spans="1:24" s="82" customFormat="1" ht="12" customHeight="1">
      <c r="A89" s="79"/>
      <c r="B89" s="79"/>
      <c r="C89" s="79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76"/>
      <c r="R89" s="81"/>
      <c r="S89" s="81"/>
      <c r="T89" s="81"/>
      <c r="U89" s="15"/>
      <c r="V89" s="15"/>
      <c r="W89" s="15"/>
      <c r="X89" s="15"/>
    </row>
    <row r="90" spans="1:24" s="16" customFormat="1" ht="26.25" customHeight="1">
      <c r="A90" s="184" t="s">
        <v>91</v>
      </c>
      <c r="B90" s="184"/>
      <c r="C90" s="184"/>
      <c r="D90" s="184"/>
      <c r="E90" s="184"/>
      <c r="F90" s="184"/>
      <c r="G90" s="184"/>
      <c r="H90" s="184"/>
      <c r="I90" s="184"/>
      <c r="J90" s="184"/>
      <c r="K90" s="184"/>
      <c r="L90" s="184"/>
      <c r="M90" s="184"/>
      <c r="N90" s="184"/>
      <c r="O90" s="184"/>
      <c r="P90" s="184"/>
      <c r="Q90" s="13"/>
      <c r="R90" s="15"/>
      <c r="S90" s="15"/>
      <c r="T90" s="15"/>
      <c r="U90" s="15"/>
      <c r="V90" s="15"/>
      <c r="W90" s="15"/>
      <c r="X90" s="15"/>
    </row>
    <row r="91" spans="1:24" s="11" customFormat="1" ht="18.75" customHeight="1">
      <c r="A91" s="185" t="s">
        <v>0</v>
      </c>
      <c r="B91" s="185"/>
      <c r="C91" s="185"/>
      <c r="D91" s="186" t="str">
        <f>D10</f>
        <v>план на 2017 рік</v>
      </c>
      <c r="E91" s="190" t="s">
        <v>1</v>
      </c>
      <c r="F91" s="191"/>
      <c r="G91" s="192"/>
      <c r="H91" s="186" t="str">
        <f>H10</f>
        <v>уточнений план на  2017 рік</v>
      </c>
      <c r="I91" s="190" t="s">
        <v>1</v>
      </c>
      <c r="J91" s="191"/>
      <c r="K91" s="192"/>
      <c r="L91" s="151" t="str">
        <f>L10</f>
        <v>уточнений план загального фонду на   9 місяців  2017 року</v>
      </c>
      <c r="M91" s="186" t="str">
        <f>M10</f>
        <v>виконано за 9 місяців 2017 року</v>
      </c>
      <c r="N91" s="190" t="s">
        <v>1</v>
      </c>
      <c r="O91" s="191"/>
      <c r="P91" s="192"/>
      <c r="Q91" s="13"/>
      <c r="R91" s="149"/>
      <c r="S91" s="150"/>
      <c r="T91" s="150"/>
      <c r="U91" s="10"/>
      <c r="V91" s="10"/>
      <c r="W91" s="10"/>
      <c r="X91" s="10"/>
    </row>
    <row r="92" spans="1:24" s="11" customFormat="1" ht="14.25" customHeight="1">
      <c r="A92" s="185"/>
      <c r="B92" s="185"/>
      <c r="C92" s="185"/>
      <c r="D92" s="186"/>
      <c r="E92" s="151" t="s">
        <v>2</v>
      </c>
      <c r="F92" s="151" t="s">
        <v>3</v>
      </c>
      <c r="G92" s="152" t="s">
        <v>35</v>
      </c>
      <c r="H92" s="186"/>
      <c r="I92" s="151" t="s">
        <v>2</v>
      </c>
      <c r="J92" s="151" t="s">
        <v>3</v>
      </c>
      <c r="K92" s="152" t="s">
        <v>35</v>
      </c>
      <c r="L92" s="151"/>
      <c r="M92" s="186"/>
      <c r="N92" s="151" t="s">
        <v>2</v>
      </c>
      <c r="O92" s="151" t="s">
        <v>3</v>
      </c>
      <c r="P92" s="152" t="s">
        <v>35</v>
      </c>
      <c r="Q92" s="13"/>
      <c r="R92" s="149"/>
      <c r="S92" s="125"/>
      <c r="T92" s="153"/>
      <c r="U92" s="10"/>
      <c r="V92" s="10"/>
      <c r="W92" s="10"/>
      <c r="X92" s="10"/>
    </row>
    <row r="93" spans="1:24" s="11" customFormat="1" ht="38.25" customHeight="1">
      <c r="A93" s="185"/>
      <c r="B93" s="185"/>
      <c r="C93" s="185"/>
      <c r="D93" s="186"/>
      <c r="E93" s="151"/>
      <c r="F93" s="151"/>
      <c r="G93" s="152"/>
      <c r="H93" s="186"/>
      <c r="I93" s="151"/>
      <c r="J93" s="151"/>
      <c r="K93" s="152"/>
      <c r="L93" s="151"/>
      <c r="M93" s="186"/>
      <c r="N93" s="151"/>
      <c r="O93" s="151"/>
      <c r="P93" s="152"/>
      <c r="Q93" s="13"/>
      <c r="R93" s="149"/>
      <c r="S93" s="125"/>
      <c r="T93" s="153"/>
      <c r="U93" s="10"/>
      <c r="V93" s="10"/>
      <c r="W93" s="10"/>
      <c r="X93" s="10"/>
    </row>
    <row r="94" spans="1:24" s="52" customFormat="1" ht="21" customHeight="1">
      <c r="A94" s="129" t="s">
        <v>40</v>
      </c>
      <c r="B94" s="130"/>
      <c r="C94" s="131"/>
      <c r="D94" s="61">
        <f t="shared" si="15"/>
        <v>107080</v>
      </c>
      <c r="E94" s="62">
        <f>24170+82910</f>
        <v>107080</v>
      </c>
      <c r="F94" s="62">
        <v>0</v>
      </c>
      <c r="G94" s="62">
        <v>0</v>
      </c>
      <c r="H94" s="61">
        <f aca="true" t="shared" si="21" ref="H94:H102">I94+J94</f>
        <v>174113.87</v>
      </c>
      <c r="I94" s="62">
        <v>107080</v>
      </c>
      <c r="J94" s="62">
        <v>67033.87</v>
      </c>
      <c r="K94" s="62"/>
      <c r="L94" s="62">
        <v>72929</v>
      </c>
      <c r="M94" s="62">
        <f>N94+O94</f>
        <v>134067.72999999998</v>
      </c>
      <c r="N94" s="62">
        <v>67033.86</v>
      </c>
      <c r="O94" s="62">
        <v>67033.87</v>
      </c>
      <c r="P94" s="62">
        <v>0</v>
      </c>
      <c r="Q94" s="50"/>
      <c r="R94" s="46"/>
      <c r="S94" s="47"/>
      <c r="T94" s="47"/>
      <c r="U94" s="51"/>
      <c r="V94" s="51"/>
      <c r="W94" s="51"/>
      <c r="X94" s="51"/>
    </row>
    <row r="95" spans="1:24" s="52" customFormat="1" ht="22.5" customHeight="1">
      <c r="A95" s="139" t="s">
        <v>31</v>
      </c>
      <c r="B95" s="140"/>
      <c r="C95" s="141"/>
      <c r="D95" s="61">
        <f t="shared" si="15"/>
        <v>523390</v>
      </c>
      <c r="E95" s="62">
        <f>60000+463390</f>
        <v>523390</v>
      </c>
      <c r="F95" s="62">
        <v>0</v>
      </c>
      <c r="G95" s="62">
        <v>0</v>
      </c>
      <c r="H95" s="61">
        <f t="shared" si="21"/>
        <v>523390</v>
      </c>
      <c r="I95" s="62">
        <f>60000+463390</f>
        <v>523390</v>
      </c>
      <c r="J95" s="62"/>
      <c r="K95" s="62"/>
      <c r="L95" s="62">
        <f>30000+266097</f>
        <v>296097</v>
      </c>
      <c r="M95" s="62">
        <f>N95+O95</f>
        <v>282132.16</v>
      </c>
      <c r="N95" s="62">
        <v>282132.16</v>
      </c>
      <c r="O95" s="62">
        <v>0</v>
      </c>
      <c r="P95" s="62">
        <v>0</v>
      </c>
      <c r="Q95" s="50"/>
      <c r="R95" s="46"/>
      <c r="S95" s="47"/>
      <c r="T95" s="47"/>
      <c r="U95" s="51"/>
      <c r="V95" s="51"/>
      <c r="W95" s="51"/>
      <c r="X95" s="51"/>
    </row>
    <row r="96" spans="1:24" s="52" customFormat="1" ht="22.5" customHeight="1">
      <c r="A96" s="139" t="s">
        <v>94</v>
      </c>
      <c r="B96" s="140"/>
      <c r="C96" s="141"/>
      <c r="D96" s="61">
        <v>0</v>
      </c>
      <c r="E96" s="62">
        <v>0</v>
      </c>
      <c r="F96" s="62">
        <v>0</v>
      </c>
      <c r="G96" s="62">
        <v>0</v>
      </c>
      <c r="H96" s="61">
        <f t="shared" si="21"/>
        <v>10000</v>
      </c>
      <c r="I96" s="62">
        <f>I97</f>
        <v>0</v>
      </c>
      <c r="J96" s="62">
        <f>J97</f>
        <v>10000</v>
      </c>
      <c r="K96" s="62">
        <f>K97</f>
        <v>10000</v>
      </c>
      <c r="L96" s="62">
        <f>L97</f>
        <v>0</v>
      </c>
      <c r="M96" s="62">
        <f>N96+O96</f>
        <v>9600</v>
      </c>
      <c r="N96" s="62">
        <f>N97</f>
        <v>0</v>
      </c>
      <c r="O96" s="62">
        <f>O97</f>
        <v>9600</v>
      </c>
      <c r="P96" s="62">
        <f>P97</f>
        <v>9600</v>
      </c>
      <c r="Q96" s="50"/>
      <c r="R96" s="46"/>
      <c r="S96" s="47"/>
      <c r="T96" s="47"/>
      <c r="U96" s="51"/>
      <c r="V96" s="51"/>
      <c r="W96" s="51"/>
      <c r="X96" s="51"/>
    </row>
    <row r="97" spans="1:24" s="52" customFormat="1" ht="38.25" customHeight="1">
      <c r="A97" s="142" t="s">
        <v>95</v>
      </c>
      <c r="B97" s="143"/>
      <c r="C97" s="144"/>
      <c r="D97" s="73">
        <v>0</v>
      </c>
      <c r="E97" s="72">
        <v>0</v>
      </c>
      <c r="F97" s="72">
        <v>0</v>
      </c>
      <c r="G97" s="72">
        <v>0</v>
      </c>
      <c r="H97" s="73">
        <f t="shared" si="21"/>
        <v>10000</v>
      </c>
      <c r="I97" s="72">
        <v>0</v>
      </c>
      <c r="J97" s="72">
        <v>10000</v>
      </c>
      <c r="K97" s="72">
        <v>10000</v>
      </c>
      <c r="L97" s="62"/>
      <c r="M97" s="62"/>
      <c r="N97" s="72">
        <v>0</v>
      </c>
      <c r="O97" s="72">
        <v>9600</v>
      </c>
      <c r="P97" s="62">
        <v>9600</v>
      </c>
      <c r="Q97" s="50"/>
      <c r="R97" s="46"/>
      <c r="S97" s="47"/>
      <c r="T97" s="47"/>
      <c r="U97" s="51"/>
      <c r="V97" s="51"/>
      <c r="W97" s="51"/>
      <c r="X97" s="51"/>
    </row>
    <row r="98" spans="1:24" s="52" customFormat="1" ht="20.25" customHeight="1">
      <c r="A98" s="135" t="s">
        <v>32</v>
      </c>
      <c r="B98" s="135"/>
      <c r="C98" s="135"/>
      <c r="D98" s="91">
        <f t="shared" si="15"/>
        <v>44800</v>
      </c>
      <c r="E98" s="92">
        <f>E99</f>
        <v>44800</v>
      </c>
      <c r="F98" s="92">
        <f>F99</f>
        <v>0</v>
      </c>
      <c r="G98" s="92">
        <f>G99</f>
        <v>0</v>
      </c>
      <c r="H98" s="91">
        <f t="shared" si="21"/>
        <v>44800</v>
      </c>
      <c r="I98" s="92">
        <f>I99</f>
        <v>44800</v>
      </c>
      <c r="J98" s="92"/>
      <c r="K98" s="92"/>
      <c r="L98" s="92">
        <f>L99</f>
        <v>33000</v>
      </c>
      <c r="M98" s="92">
        <f>N98+O98</f>
        <v>31445.55</v>
      </c>
      <c r="N98" s="92">
        <f>N99</f>
        <v>31445.55</v>
      </c>
      <c r="O98" s="92">
        <f>O99</f>
        <v>0</v>
      </c>
      <c r="P98" s="92">
        <f>P99</f>
        <v>0</v>
      </c>
      <c r="Q98" s="50"/>
      <c r="R98" s="46"/>
      <c r="S98" s="47"/>
      <c r="T98" s="47"/>
      <c r="U98" s="51"/>
      <c r="V98" s="51"/>
      <c r="W98" s="51"/>
      <c r="X98" s="51"/>
    </row>
    <row r="99" spans="1:24" s="107" customFormat="1" ht="38.25" customHeight="1">
      <c r="A99" s="145" t="s">
        <v>44</v>
      </c>
      <c r="B99" s="146"/>
      <c r="C99" s="147"/>
      <c r="D99" s="61">
        <f t="shared" si="15"/>
        <v>44800</v>
      </c>
      <c r="E99" s="62">
        <v>44800</v>
      </c>
      <c r="F99" s="62">
        <v>0</v>
      </c>
      <c r="G99" s="62">
        <v>0</v>
      </c>
      <c r="H99" s="61">
        <f t="shared" si="21"/>
        <v>44800</v>
      </c>
      <c r="I99" s="62">
        <v>44800</v>
      </c>
      <c r="J99" s="62">
        <v>0</v>
      </c>
      <c r="K99" s="62">
        <v>0</v>
      </c>
      <c r="L99" s="62">
        <v>33000</v>
      </c>
      <c r="M99" s="62">
        <f t="shared" si="19"/>
        <v>31445.55</v>
      </c>
      <c r="N99" s="62">
        <v>31445.55</v>
      </c>
      <c r="O99" s="62">
        <v>0</v>
      </c>
      <c r="P99" s="62">
        <v>0</v>
      </c>
      <c r="Q99" s="103"/>
      <c r="R99" s="104"/>
      <c r="S99" s="105"/>
      <c r="T99" s="105"/>
      <c r="U99" s="106"/>
      <c r="V99" s="106"/>
      <c r="W99" s="106"/>
      <c r="X99" s="106"/>
    </row>
    <row r="100" spans="1:24" s="9" customFormat="1" ht="21.75" customHeight="1">
      <c r="A100" s="135" t="s">
        <v>33</v>
      </c>
      <c r="B100" s="135"/>
      <c r="C100" s="135"/>
      <c r="D100" s="88">
        <f t="shared" si="15"/>
        <v>12634284</v>
      </c>
      <c r="E100" s="89">
        <f>E101+E103</f>
        <v>11958690</v>
      </c>
      <c r="F100" s="89">
        <f>F101+F103</f>
        <v>675594</v>
      </c>
      <c r="G100" s="89">
        <f>G101+G103</f>
        <v>0</v>
      </c>
      <c r="H100" s="88">
        <f t="shared" si="21"/>
        <v>7109726.8</v>
      </c>
      <c r="I100" s="89">
        <f>I101+I103</f>
        <v>3748290</v>
      </c>
      <c r="J100" s="89">
        <f>J101+J103</f>
        <v>3361436.8</v>
      </c>
      <c r="K100" s="89">
        <f>K101+K103</f>
        <v>3138916.8</v>
      </c>
      <c r="L100" s="89">
        <f>L101+L103</f>
        <v>3731860</v>
      </c>
      <c r="M100" s="88">
        <f t="shared" si="19"/>
        <v>6964069.77</v>
      </c>
      <c r="N100" s="89">
        <f>N101+N103</f>
        <v>3715911.41</v>
      </c>
      <c r="O100" s="89">
        <f>O101+O103</f>
        <v>3248158.36</v>
      </c>
      <c r="P100" s="89">
        <f>P101+P103</f>
        <v>3138915.84</v>
      </c>
      <c r="Q100" s="44"/>
      <c r="R100" s="19"/>
      <c r="S100" s="20"/>
      <c r="T100" s="20"/>
      <c r="U100" s="14"/>
      <c r="V100" s="14"/>
      <c r="W100" s="14"/>
      <c r="X100" s="14"/>
    </row>
    <row r="101" spans="1:24" s="52" customFormat="1" ht="25.5" customHeight="1">
      <c r="A101" s="136" t="s">
        <v>84</v>
      </c>
      <c r="B101" s="137"/>
      <c r="C101" s="138"/>
      <c r="D101" s="61">
        <f t="shared" si="15"/>
        <v>12564284</v>
      </c>
      <c r="E101" s="62">
        <f>E102</f>
        <v>11888690</v>
      </c>
      <c r="F101" s="62">
        <f>F102</f>
        <v>675594</v>
      </c>
      <c r="G101" s="62">
        <f>G102</f>
        <v>0</v>
      </c>
      <c r="H101" s="61">
        <f t="shared" si="21"/>
        <v>7039726.8</v>
      </c>
      <c r="I101" s="62">
        <f>I102</f>
        <v>3678290</v>
      </c>
      <c r="J101" s="62">
        <f>J102</f>
        <v>3361436.8</v>
      </c>
      <c r="K101" s="62">
        <f>K102</f>
        <v>3138916.8</v>
      </c>
      <c r="L101" s="62">
        <f>L102</f>
        <v>3678290</v>
      </c>
      <c r="M101" s="62">
        <f t="shared" si="19"/>
        <v>6910499.77</v>
      </c>
      <c r="N101" s="62">
        <f>N102</f>
        <v>3662341.41</v>
      </c>
      <c r="O101" s="62">
        <f>O102</f>
        <v>3248158.36</v>
      </c>
      <c r="P101" s="62">
        <f>P102</f>
        <v>3138915.84</v>
      </c>
      <c r="Q101" s="50"/>
      <c r="R101" s="46"/>
      <c r="S101" s="47"/>
      <c r="T101" s="47"/>
      <c r="U101" s="51"/>
      <c r="V101" s="51"/>
      <c r="W101" s="51"/>
      <c r="X101" s="51"/>
    </row>
    <row r="102" spans="1:24" s="11" customFormat="1" ht="36.75" customHeight="1">
      <c r="A102" s="160" t="s">
        <v>85</v>
      </c>
      <c r="B102" s="161"/>
      <c r="C102" s="162"/>
      <c r="D102" s="56">
        <f t="shared" si="15"/>
        <v>12564284</v>
      </c>
      <c r="E102" s="55">
        <v>11888690</v>
      </c>
      <c r="F102" s="55">
        <v>675594</v>
      </c>
      <c r="G102" s="55">
        <v>0</v>
      </c>
      <c r="H102" s="56">
        <f t="shared" si="21"/>
        <v>7039726.8</v>
      </c>
      <c r="I102" s="55">
        <v>3678290</v>
      </c>
      <c r="J102" s="55">
        <v>3361436.8</v>
      </c>
      <c r="K102" s="55">
        <v>3138916.8</v>
      </c>
      <c r="L102" s="55">
        <v>3678290</v>
      </c>
      <c r="M102" s="55">
        <f t="shared" si="19"/>
        <v>6910499.77</v>
      </c>
      <c r="N102" s="55">
        <v>3662341.41</v>
      </c>
      <c r="O102" s="55">
        <v>3248158.36</v>
      </c>
      <c r="P102" s="55">
        <v>3138915.84</v>
      </c>
      <c r="Q102" s="13"/>
      <c r="R102" s="17"/>
      <c r="S102" s="18"/>
      <c r="T102" s="18"/>
      <c r="U102" s="10"/>
      <c r="V102" s="10"/>
      <c r="W102" s="10"/>
      <c r="X102" s="10"/>
    </row>
    <row r="103" spans="1:24" s="52" customFormat="1" ht="21" customHeight="1">
      <c r="A103" s="136" t="s">
        <v>86</v>
      </c>
      <c r="B103" s="137"/>
      <c r="C103" s="138"/>
      <c r="D103" s="61">
        <f>E103+F103</f>
        <v>70000</v>
      </c>
      <c r="E103" s="66">
        <f>E104</f>
        <v>70000</v>
      </c>
      <c r="F103" s="66">
        <f>F104</f>
        <v>0</v>
      </c>
      <c r="G103" s="66">
        <f>G104</f>
        <v>0</v>
      </c>
      <c r="H103" s="61">
        <f>I103+J103</f>
        <v>70000</v>
      </c>
      <c r="I103" s="66">
        <f>I104</f>
        <v>70000</v>
      </c>
      <c r="J103" s="66">
        <f>J104</f>
        <v>0</v>
      </c>
      <c r="K103" s="66">
        <f>K104</f>
        <v>0</v>
      </c>
      <c r="L103" s="66">
        <f>L104</f>
        <v>53570</v>
      </c>
      <c r="M103" s="62">
        <f>N103+O103</f>
        <v>53570</v>
      </c>
      <c r="N103" s="62">
        <f>N104</f>
        <v>53570</v>
      </c>
      <c r="O103" s="62">
        <f>O104</f>
        <v>0</v>
      </c>
      <c r="P103" s="62">
        <f>P104</f>
        <v>0</v>
      </c>
      <c r="Q103" s="50"/>
      <c r="R103" s="46"/>
      <c r="S103" s="47"/>
      <c r="T103" s="47"/>
      <c r="U103" s="51"/>
      <c r="V103" s="51"/>
      <c r="W103" s="51"/>
      <c r="X103" s="51"/>
    </row>
    <row r="104" spans="1:24" s="11" customFormat="1" ht="61.5" customHeight="1">
      <c r="A104" s="187" t="s">
        <v>87</v>
      </c>
      <c r="B104" s="188"/>
      <c r="C104" s="189"/>
      <c r="D104" s="56">
        <f>E104+F104</f>
        <v>70000</v>
      </c>
      <c r="E104" s="72">
        <v>70000</v>
      </c>
      <c r="F104" s="72">
        <v>0</v>
      </c>
      <c r="G104" s="72">
        <v>0</v>
      </c>
      <c r="H104" s="56">
        <f>I104+J104</f>
        <v>70000</v>
      </c>
      <c r="I104" s="72">
        <v>70000</v>
      </c>
      <c r="J104" s="72">
        <v>0</v>
      </c>
      <c r="K104" s="72">
        <v>0</v>
      </c>
      <c r="L104" s="72">
        <v>53570</v>
      </c>
      <c r="M104" s="55">
        <f>N104+O104</f>
        <v>53570</v>
      </c>
      <c r="N104" s="55">
        <v>53570</v>
      </c>
      <c r="O104" s="72">
        <v>0</v>
      </c>
      <c r="P104" s="72">
        <v>0</v>
      </c>
      <c r="Q104" s="13"/>
      <c r="R104" s="17"/>
      <c r="S104" s="18"/>
      <c r="T104" s="18"/>
      <c r="U104" s="10"/>
      <c r="V104" s="10"/>
      <c r="W104" s="10"/>
      <c r="X104" s="10"/>
    </row>
    <row r="105" spans="1:24" s="9" customFormat="1" ht="21" customHeight="1">
      <c r="A105" s="194" t="s">
        <v>88</v>
      </c>
      <c r="B105" s="195"/>
      <c r="C105" s="196"/>
      <c r="D105" s="94">
        <f>E105+F105</f>
        <v>463730</v>
      </c>
      <c r="E105" s="89">
        <f>E106</f>
        <v>463730</v>
      </c>
      <c r="F105" s="89">
        <f>F106</f>
        <v>0</v>
      </c>
      <c r="G105" s="89">
        <f>G106</f>
        <v>0</v>
      </c>
      <c r="H105" s="88">
        <f>I105+J105</f>
        <v>2061109.05</v>
      </c>
      <c r="I105" s="89">
        <f>I106</f>
        <v>1372197</v>
      </c>
      <c r="J105" s="89">
        <f>J106</f>
        <v>688912.05</v>
      </c>
      <c r="K105" s="89">
        <f>K106</f>
        <v>688000</v>
      </c>
      <c r="L105" s="89">
        <f>L106</f>
        <v>314532</v>
      </c>
      <c r="M105" s="88">
        <f>N105+O105</f>
        <v>653095.69</v>
      </c>
      <c r="N105" s="89">
        <f>N106</f>
        <v>303360.64</v>
      </c>
      <c r="O105" s="89">
        <f>O106</f>
        <v>349735.05</v>
      </c>
      <c r="P105" s="89">
        <f>P106</f>
        <v>348823</v>
      </c>
      <c r="Q105" s="44"/>
      <c r="R105" s="19"/>
      <c r="S105" s="20"/>
      <c r="T105" s="20"/>
      <c r="U105" s="14"/>
      <c r="V105" s="14"/>
      <c r="W105" s="14"/>
      <c r="X105" s="14"/>
    </row>
    <row r="106" spans="1:24" s="107" customFormat="1" ht="23.25" customHeight="1">
      <c r="A106" s="145" t="s">
        <v>89</v>
      </c>
      <c r="B106" s="146"/>
      <c r="C106" s="147"/>
      <c r="D106" s="61">
        <f>E106+F106</f>
        <v>463730</v>
      </c>
      <c r="E106" s="62">
        <v>463730</v>
      </c>
      <c r="F106" s="62">
        <v>0</v>
      </c>
      <c r="G106" s="62">
        <v>0</v>
      </c>
      <c r="H106" s="62">
        <f>I106+J106</f>
        <v>2061109.05</v>
      </c>
      <c r="I106" s="62">
        <v>1372197</v>
      </c>
      <c r="J106" s="62">
        <v>688912.05</v>
      </c>
      <c r="K106" s="62">
        <v>688000</v>
      </c>
      <c r="L106" s="62">
        <v>314532</v>
      </c>
      <c r="M106" s="62">
        <f>N106+O106</f>
        <v>653095.69</v>
      </c>
      <c r="N106" s="62">
        <v>303360.64</v>
      </c>
      <c r="O106" s="62">
        <v>349735.05</v>
      </c>
      <c r="P106" s="62">
        <v>348823</v>
      </c>
      <c r="Q106" s="103"/>
      <c r="R106" s="104"/>
      <c r="S106" s="105"/>
      <c r="T106" s="105"/>
      <c r="U106" s="106"/>
      <c r="V106" s="106"/>
      <c r="W106" s="106"/>
      <c r="X106" s="106"/>
    </row>
    <row r="107" spans="1:24" s="69" customFormat="1" ht="23.25" customHeight="1">
      <c r="A107" s="134" t="s">
        <v>34</v>
      </c>
      <c r="B107" s="134"/>
      <c r="C107" s="134"/>
      <c r="D107" s="95">
        <f>E107+F107</f>
        <v>195711480</v>
      </c>
      <c r="E107" s="95">
        <f>E61+E63+E65+E98+E100+E105</f>
        <v>194535868</v>
      </c>
      <c r="F107" s="95">
        <f>F61+F63+F65+F98+F100+F105</f>
        <v>1175612</v>
      </c>
      <c r="G107" s="95">
        <f>G61+G63+G65+G98+G100+G105</f>
        <v>130000</v>
      </c>
      <c r="H107" s="95">
        <f>I107+J107</f>
        <v>195779134.36</v>
      </c>
      <c r="I107" s="95">
        <f>I61+I63+I65+I98+I100+I105</f>
        <v>189560242.06</v>
      </c>
      <c r="J107" s="95">
        <f>J61+J63+J65+J98+J100+J105</f>
        <v>6218892.3</v>
      </c>
      <c r="K107" s="95">
        <f>K61+K63+K65+K98+K100+K105</f>
        <v>4385016.74</v>
      </c>
      <c r="L107" s="95">
        <f>L61+L63+L65+L98+L100+L105</f>
        <v>135731987.92000002</v>
      </c>
      <c r="M107" s="95">
        <f>N107+O107</f>
        <v>139290691.17</v>
      </c>
      <c r="N107" s="95">
        <f>N61+N63+N65+N98+N100+N105</f>
        <v>133713592.17</v>
      </c>
      <c r="O107" s="95">
        <f>O61+O63+O65+O98+O100+O105</f>
        <v>5577098.999999999</v>
      </c>
      <c r="P107" s="95">
        <f>P61+P63+P65+P98+P100+P105</f>
        <v>3939747.53</v>
      </c>
      <c r="Q107" s="67"/>
      <c r="R107" s="71"/>
      <c r="S107" s="71"/>
      <c r="T107" s="71"/>
      <c r="U107" s="68"/>
      <c r="V107" s="68"/>
      <c r="W107" s="68"/>
      <c r="X107" s="68"/>
    </row>
    <row r="108" spans="1:24" s="21" customFormat="1" ht="66.75" customHeight="1">
      <c r="A108" s="26"/>
      <c r="B108" s="26"/>
      <c r="C108" s="26"/>
      <c r="D108" s="26"/>
      <c r="E108" s="26"/>
      <c r="F108" s="26"/>
      <c r="G108" s="26"/>
      <c r="H108" s="28"/>
      <c r="I108" s="25"/>
      <c r="J108" s="96"/>
      <c r="K108" s="26"/>
      <c r="L108" s="26"/>
      <c r="M108" s="28"/>
      <c r="N108" s="25"/>
      <c r="O108" s="26"/>
      <c r="P108" s="29"/>
      <c r="Q108" s="10"/>
      <c r="R108" s="10"/>
      <c r="S108" s="10"/>
      <c r="T108" s="10"/>
      <c r="U108" s="10"/>
      <c r="V108" s="10"/>
      <c r="W108" s="10"/>
      <c r="X108" s="10"/>
    </row>
    <row r="109" spans="1:24" s="8" customFormat="1" ht="39" customHeight="1">
      <c r="A109" s="132" t="s">
        <v>99</v>
      </c>
      <c r="B109" s="132"/>
      <c r="C109" s="132"/>
      <c r="D109" s="132"/>
      <c r="E109" s="132"/>
      <c r="F109" s="132"/>
      <c r="G109" s="132"/>
      <c r="H109" s="132"/>
      <c r="I109" s="132"/>
      <c r="J109" s="132"/>
      <c r="K109" s="132"/>
      <c r="L109" s="132"/>
      <c r="M109" s="132"/>
      <c r="N109" s="132"/>
      <c r="O109" s="132"/>
      <c r="P109" s="132"/>
      <c r="Q109" s="10"/>
      <c r="R109" s="10"/>
      <c r="S109" s="10"/>
      <c r="T109" s="10"/>
      <c r="U109" s="10"/>
      <c r="V109" s="10"/>
      <c r="W109" s="10"/>
      <c r="X109" s="10"/>
    </row>
    <row r="110" spans="1:16" s="11" customFormat="1" ht="25.5" customHeight="1">
      <c r="A110" s="124"/>
      <c r="B110" s="124"/>
      <c r="C110" s="124"/>
      <c r="D110" s="124"/>
      <c r="E110" s="124"/>
      <c r="F110" s="124"/>
      <c r="G110" s="124"/>
      <c r="H110" s="124"/>
      <c r="I110" s="124"/>
      <c r="J110" s="124"/>
      <c r="K110" s="124"/>
      <c r="L110" s="124"/>
      <c r="M110" s="124"/>
      <c r="N110" s="124"/>
      <c r="O110" s="124"/>
      <c r="P110" s="124"/>
    </row>
    <row r="111" spans="1:16" s="11" customFormat="1" ht="38.25" customHeight="1">
      <c r="A111" s="108"/>
      <c r="B111" s="108"/>
      <c r="C111" s="108"/>
      <c r="D111" s="108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  <c r="P111" s="108"/>
    </row>
    <row r="112" spans="1:16" s="11" customFormat="1" ht="30" customHeight="1">
      <c r="A112" s="109"/>
      <c r="B112" s="109"/>
      <c r="C112" s="109"/>
      <c r="D112" s="109"/>
      <c r="E112" s="109"/>
      <c r="F112" s="109"/>
      <c r="G112" s="109"/>
      <c r="H112" s="109"/>
      <c r="I112" s="109"/>
      <c r="J112" s="109"/>
      <c r="K112" s="109"/>
      <c r="L112" s="109"/>
      <c r="M112" s="109"/>
      <c r="N112" s="109"/>
      <c r="O112" s="109"/>
      <c r="P112" s="110"/>
    </row>
    <row r="113" spans="1:16" s="11" customFormat="1" ht="38.25">
      <c r="A113" s="111"/>
      <c r="B113" s="111"/>
      <c r="C113" s="111"/>
      <c r="D113" s="112"/>
      <c r="E113" s="112"/>
      <c r="F113" s="112"/>
      <c r="G113" s="112"/>
      <c r="H113" s="112"/>
      <c r="I113" s="112"/>
      <c r="J113" s="113"/>
      <c r="K113" s="113"/>
      <c r="L113" s="113"/>
      <c r="M113" s="114"/>
      <c r="N113" s="114"/>
      <c r="O113" s="115"/>
      <c r="P113" s="116"/>
    </row>
    <row r="114" spans="1:16" s="11" customFormat="1" ht="41.25" customHeight="1">
      <c r="A114" s="117"/>
      <c r="B114" s="117"/>
      <c r="C114" s="117"/>
      <c r="D114" s="118"/>
      <c r="E114" s="119"/>
      <c r="F114" s="119"/>
      <c r="G114" s="119"/>
      <c r="H114" s="119"/>
      <c r="I114" s="119"/>
      <c r="J114" s="120"/>
      <c r="K114" s="120"/>
      <c r="L114" s="120"/>
      <c r="M114" s="193"/>
      <c r="N114" s="193"/>
      <c r="O114" s="119"/>
      <c r="P114" s="3"/>
    </row>
    <row r="115" spans="1:20" s="8" customFormat="1" ht="17.25" customHeight="1">
      <c r="A115" s="42"/>
      <c r="B115" s="42"/>
      <c r="C115" s="42"/>
      <c r="D115" s="43"/>
      <c r="E115" s="3"/>
      <c r="F115" s="3"/>
      <c r="G115" s="3"/>
      <c r="H115" s="3"/>
      <c r="I115" s="3"/>
      <c r="J115" s="22"/>
      <c r="K115" s="22"/>
      <c r="L115" s="22"/>
      <c r="M115" s="34"/>
      <c r="N115" s="34"/>
      <c r="O115" s="3"/>
      <c r="P115" s="3"/>
      <c r="Q115" s="11"/>
      <c r="R115" s="11"/>
      <c r="S115" s="11"/>
      <c r="T115" s="11"/>
    </row>
    <row r="116" spans="1:16" s="8" customFormat="1" ht="33">
      <c r="A116" s="41"/>
      <c r="B116" s="41"/>
      <c r="C116" s="41"/>
      <c r="D116" s="2"/>
      <c r="E116" s="2"/>
      <c r="F116" s="2"/>
      <c r="G116" s="2"/>
      <c r="H116" s="3"/>
      <c r="I116" s="3"/>
      <c r="J116" s="3"/>
      <c r="K116" s="3"/>
      <c r="L116" s="3"/>
      <c r="M116" s="3"/>
      <c r="N116" s="3"/>
      <c r="O116" s="3"/>
      <c r="P116" s="3"/>
    </row>
    <row r="117" spans="1:16" s="8" customFormat="1" ht="33">
      <c r="A117" s="37"/>
      <c r="B117" s="37"/>
      <c r="C117" s="37"/>
      <c r="D117" s="2"/>
      <c r="E117" s="2"/>
      <c r="F117" s="2"/>
      <c r="G117" s="2"/>
      <c r="H117" s="3"/>
      <c r="I117" s="3"/>
      <c r="J117" s="3"/>
      <c r="K117" s="3"/>
      <c r="L117" s="3"/>
      <c r="M117" s="3"/>
      <c r="N117" s="3"/>
      <c r="O117" s="3"/>
      <c r="P117" s="3"/>
    </row>
    <row r="118" spans="1:16" s="8" customFormat="1" ht="16.5">
      <c r="A118" s="1"/>
      <c r="B118" s="1"/>
      <c r="C118" s="1"/>
      <c r="D118" s="2"/>
      <c r="E118" s="2"/>
      <c r="F118" s="2"/>
      <c r="G118" s="2"/>
      <c r="H118" s="3"/>
      <c r="I118" s="3"/>
      <c r="J118" s="3"/>
      <c r="K118" s="3"/>
      <c r="L118" s="3"/>
      <c r="M118" s="3"/>
      <c r="N118" s="3"/>
      <c r="O118" s="3"/>
      <c r="P118" s="3"/>
    </row>
    <row r="119" spans="1:16" s="23" customFormat="1" ht="16.5">
      <c r="A119" s="1"/>
      <c r="B119" s="1"/>
      <c r="C119" s="1"/>
      <c r="D119" s="2"/>
      <c r="E119" s="2"/>
      <c r="F119" s="2"/>
      <c r="G119" s="2"/>
      <c r="H119" s="3"/>
      <c r="I119" s="3"/>
      <c r="J119" s="3"/>
      <c r="K119" s="3"/>
      <c r="L119" s="3"/>
      <c r="M119" s="3"/>
      <c r="N119" s="3"/>
      <c r="O119" s="3"/>
      <c r="P119" s="3"/>
    </row>
    <row r="120" spans="1:16" s="8" customFormat="1" ht="16.5">
      <c r="A120" s="1"/>
      <c r="B120" s="1"/>
      <c r="C120" s="1"/>
      <c r="D120" s="2"/>
      <c r="E120" s="2"/>
      <c r="F120" s="2"/>
      <c r="G120" s="2"/>
      <c r="H120" s="3"/>
      <c r="I120" s="3"/>
      <c r="J120" s="3"/>
      <c r="K120" s="3"/>
      <c r="L120" s="3"/>
      <c r="M120" s="3"/>
      <c r="N120" s="3"/>
      <c r="O120" s="3"/>
      <c r="P120" s="3"/>
    </row>
    <row r="121" spans="1:16" s="8" customFormat="1" ht="16.5">
      <c r="A121" s="1"/>
      <c r="B121" s="1"/>
      <c r="C121" s="1"/>
      <c r="D121" s="2"/>
      <c r="E121" s="2"/>
      <c r="F121" s="2"/>
      <c r="G121" s="2"/>
      <c r="H121" s="3"/>
      <c r="I121" s="3"/>
      <c r="J121" s="3"/>
      <c r="K121" s="3"/>
      <c r="L121" s="3"/>
      <c r="M121" s="3"/>
      <c r="N121" s="3"/>
      <c r="O121" s="3"/>
      <c r="P121" s="3"/>
    </row>
    <row r="122" spans="1:16" s="8" customFormat="1" ht="16.5">
      <c r="A122" s="1"/>
      <c r="B122" s="1"/>
      <c r="C122" s="1"/>
      <c r="D122" s="2"/>
      <c r="E122" s="2"/>
      <c r="F122" s="2"/>
      <c r="G122" s="2"/>
      <c r="H122" s="3"/>
      <c r="I122" s="3"/>
      <c r="J122" s="3"/>
      <c r="K122" s="3"/>
      <c r="L122" s="3"/>
      <c r="M122" s="3"/>
      <c r="N122" s="3"/>
      <c r="O122" s="3"/>
      <c r="P122" s="3"/>
    </row>
    <row r="123" spans="1:16" s="8" customFormat="1" ht="16.5">
      <c r="A123" s="1"/>
      <c r="B123" s="1"/>
      <c r="C123" s="1"/>
      <c r="D123" s="2"/>
      <c r="E123" s="2"/>
      <c r="F123" s="2"/>
      <c r="G123" s="2"/>
      <c r="H123" s="3"/>
      <c r="I123" s="3"/>
      <c r="J123" s="3"/>
      <c r="K123" s="3"/>
      <c r="L123" s="3"/>
      <c r="M123" s="3"/>
      <c r="N123" s="3"/>
      <c r="O123" s="3"/>
      <c r="P123" s="3"/>
    </row>
    <row r="124" spans="1:16" s="8" customFormat="1" ht="16.5">
      <c r="A124" s="1"/>
      <c r="B124" s="1"/>
      <c r="C124" s="1"/>
      <c r="D124" s="2"/>
      <c r="E124" s="2"/>
      <c r="F124" s="2"/>
      <c r="G124" s="2"/>
      <c r="H124" s="3"/>
      <c r="I124" s="3"/>
      <c r="J124" s="3"/>
      <c r="K124" s="3"/>
      <c r="L124" s="3"/>
      <c r="M124" s="3"/>
      <c r="N124" s="3"/>
      <c r="O124" s="3"/>
      <c r="P124" s="3"/>
    </row>
    <row r="125" spans="1:16" s="8" customFormat="1" ht="16.5">
      <c r="A125" s="1"/>
      <c r="B125" s="1"/>
      <c r="C125" s="1"/>
      <c r="D125" s="2"/>
      <c r="E125" s="2"/>
      <c r="F125" s="2"/>
      <c r="G125" s="2"/>
      <c r="H125" s="3"/>
      <c r="I125" s="3"/>
      <c r="J125" s="3"/>
      <c r="K125" s="3"/>
      <c r="L125" s="3"/>
      <c r="M125" s="3"/>
      <c r="N125" s="3"/>
      <c r="O125" s="3"/>
      <c r="P125" s="3"/>
    </row>
    <row r="126" spans="1:16" s="8" customFormat="1" ht="16.5">
      <c r="A126" s="1"/>
      <c r="B126" s="1"/>
      <c r="C126" s="1"/>
      <c r="D126" s="2"/>
      <c r="E126" s="2"/>
      <c r="F126" s="2"/>
      <c r="G126" s="2"/>
      <c r="H126" s="3"/>
      <c r="I126" s="3"/>
      <c r="J126" s="3"/>
      <c r="K126" s="3"/>
      <c r="L126" s="3"/>
      <c r="M126" s="3"/>
      <c r="N126" s="3"/>
      <c r="O126" s="3"/>
      <c r="P126" s="3"/>
    </row>
    <row r="127" spans="1:16" s="8" customFormat="1" ht="16.5">
      <c r="A127" s="1"/>
      <c r="B127" s="1"/>
      <c r="C127" s="1"/>
      <c r="D127" s="2"/>
      <c r="E127" s="2"/>
      <c r="F127" s="2"/>
      <c r="G127" s="2"/>
      <c r="H127" s="3"/>
      <c r="I127" s="3"/>
      <c r="J127" s="3"/>
      <c r="K127" s="3"/>
      <c r="L127" s="3"/>
      <c r="M127" s="3"/>
      <c r="N127" s="3"/>
      <c r="O127" s="3"/>
      <c r="P127" s="3"/>
    </row>
    <row r="128" spans="1:16" s="8" customFormat="1" ht="16.5">
      <c r="A128" s="1"/>
      <c r="B128" s="1"/>
      <c r="C128" s="1"/>
      <c r="D128" s="2"/>
      <c r="E128" s="2"/>
      <c r="F128" s="2"/>
      <c r="G128" s="2"/>
      <c r="H128" s="3"/>
      <c r="I128" s="3"/>
      <c r="J128" s="3"/>
      <c r="K128" s="3"/>
      <c r="L128" s="3"/>
      <c r="M128" s="3"/>
      <c r="N128" s="3"/>
      <c r="O128" s="3"/>
      <c r="P128" s="3"/>
    </row>
    <row r="129" spans="1:16" s="8" customFormat="1" ht="16.5">
      <c r="A129" s="1"/>
      <c r="B129" s="1"/>
      <c r="C129" s="1"/>
      <c r="D129" s="2"/>
      <c r="E129" s="2"/>
      <c r="F129" s="2"/>
      <c r="G129" s="2"/>
      <c r="H129" s="3"/>
      <c r="I129" s="3"/>
      <c r="J129" s="3"/>
      <c r="K129" s="3"/>
      <c r="L129" s="3"/>
      <c r="M129" s="3"/>
      <c r="N129" s="3"/>
      <c r="O129" s="3"/>
      <c r="P129" s="3"/>
    </row>
    <row r="130" spans="1:16" s="8" customFormat="1" ht="16.5">
      <c r="A130" s="1"/>
      <c r="B130" s="1"/>
      <c r="C130" s="1"/>
      <c r="D130" s="2"/>
      <c r="E130" s="2"/>
      <c r="F130" s="2"/>
      <c r="G130" s="2"/>
      <c r="H130" s="3"/>
      <c r="I130" s="3"/>
      <c r="J130" s="3"/>
      <c r="K130" s="3"/>
      <c r="L130" s="3"/>
      <c r="M130" s="3"/>
      <c r="N130" s="3"/>
      <c r="O130" s="3"/>
      <c r="P130" s="3"/>
    </row>
    <row r="131" spans="1:16" s="8" customFormat="1" ht="16.5">
      <c r="A131" s="1"/>
      <c r="B131" s="1"/>
      <c r="C131" s="1"/>
      <c r="D131" s="2"/>
      <c r="E131" s="2"/>
      <c r="F131" s="2"/>
      <c r="G131" s="2"/>
      <c r="H131" s="3"/>
      <c r="I131" s="3"/>
      <c r="J131" s="3"/>
      <c r="K131" s="3"/>
      <c r="L131" s="3"/>
      <c r="M131" s="3"/>
      <c r="N131" s="3"/>
      <c r="O131" s="3"/>
      <c r="P131" s="3"/>
    </row>
    <row r="132" spans="1:16" s="8" customFormat="1" ht="16.5">
      <c r="A132" s="1"/>
      <c r="B132" s="1"/>
      <c r="C132" s="1"/>
      <c r="D132" s="2"/>
      <c r="E132" s="2"/>
      <c r="F132" s="2"/>
      <c r="G132" s="2"/>
      <c r="H132" s="3"/>
      <c r="I132" s="3"/>
      <c r="J132" s="3"/>
      <c r="K132" s="3"/>
      <c r="L132" s="3"/>
      <c r="M132" s="3"/>
      <c r="N132" s="3"/>
      <c r="O132" s="3"/>
      <c r="P132" s="3"/>
    </row>
    <row r="133" spans="1:16" s="8" customFormat="1" ht="16.5">
      <c r="A133" s="1"/>
      <c r="B133" s="1"/>
      <c r="C133" s="1"/>
      <c r="D133" s="2"/>
      <c r="E133" s="2"/>
      <c r="F133" s="2"/>
      <c r="G133" s="2"/>
      <c r="H133" s="3"/>
      <c r="I133" s="3"/>
      <c r="J133" s="3"/>
      <c r="K133" s="3"/>
      <c r="L133" s="3"/>
      <c r="M133" s="3"/>
      <c r="N133" s="3"/>
      <c r="O133" s="3"/>
      <c r="P133" s="3"/>
    </row>
    <row r="134" spans="1:16" s="8" customFormat="1" ht="16.5">
      <c r="A134" s="1"/>
      <c r="B134" s="1"/>
      <c r="C134" s="1"/>
      <c r="D134" s="2"/>
      <c r="E134" s="2"/>
      <c r="F134" s="2"/>
      <c r="G134" s="2"/>
      <c r="H134" s="3"/>
      <c r="I134" s="3"/>
      <c r="J134" s="3"/>
      <c r="K134" s="3"/>
      <c r="L134" s="3"/>
      <c r="M134" s="3"/>
      <c r="N134" s="3"/>
      <c r="O134" s="3"/>
      <c r="P134" s="3"/>
    </row>
    <row r="135" spans="1:16" s="8" customFormat="1" ht="16.5">
      <c r="A135" s="1"/>
      <c r="B135" s="1"/>
      <c r="C135" s="1"/>
      <c r="D135" s="2"/>
      <c r="E135" s="2"/>
      <c r="F135" s="2"/>
      <c r="G135" s="2"/>
      <c r="H135" s="3"/>
      <c r="I135" s="3"/>
      <c r="J135" s="3"/>
      <c r="K135" s="3"/>
      <c r="L135" s="3"/>
      <c r="M135" s="3"/>
      <c r="N135" s="3"/>
      <c r="O135" s="3"/>
      <c r="P135" s="3"/>
    </row>
    <row r="136" spans="1:16" s="8" customFormat="1" ht="16.5">
      <c r="A136" s="1"/>
      <c r="B136" s="1"/>
      <c r="C136" s="1"/>
      <c r="D136" s="2"/>
      <c r="E136" s="2"/>
      <c r="F136" s="2"/>
      <c r="G136" s="2"/>
      <c r="H136" s="3"/>
      <c r="I136" s="3"/>
      <c r="J136" s="3"/>
      <c r="K136" s="3"/>
      <c r="L136" s="3"/>
      <c r="M136" s="3"/>
      <c r="N136" s="3"/>
      <c r="O136" s="3"/>
      <c r="P136" s="3"/>
    </row>
    <row r="137" spans="1:16" s="8" customFormat="1" ht="16.5">
      <c r="A137" s="1"/>
      <c r="B137" s="1"/>
      <c r="C137" s="1"/>
      <c r="D137" s="2"/>
      <c r="E137" s="2"/>
      <c r="F137" s="2"/>
      <c r="G137" s="2"/>
      <c r="H137" s="3"/>
      <c r="I137" s="3"/>
      <c r="J137" s="3"/>
      <c r="K137" s="3"/>
      <c r="L137" s="3"/>
      <c r="M137" s="3"/>
      <c r="N137" s="3"/>
      <c r="O137" s="3"/>
      <c r="P137" s="3"/>
    </row>
    <row r="138" spans="1:16" s="8" customFormat="1" ht="16.5">
      <c r="A138" s="1"/>
      <c r="B138" s="1"/>
      <c r="C138" s="1"/>
      <c r="D138" s="2"/>
      <c r="E138" s="2"/>
      <c r="F138" s="2"/>
      <c r="G138" s="2"/>
      <c r="H138" s="3"/>
      <c r="I138" s="3"/>
      <c r="J138" s="3"/>
      <c r="K138" s="3"/>
      <c r="L138" s="3"/>
      <c r="M138" s="3"/>
      <c r="N138" s="3"/>
      <c r="O138" s="3"/>
      <c r="P138" s="3"/>
    </row>
    <row r="139" spans="1:16" s="8" customFormat="1" ht="16.5">
      <c r="A139" s="1"/>
      <c r="B139" s="1"/>
      <c r="C139" s="1"/>
      <c r="D139" s="2"/>
      <c r="E139" s="2"/>
      <c r="F139" s="2"/>
      <c r="G139" s="2"/>
      <c r="H139" s="3"/>
      <c r="I139" s="3"/>
      <c r="J139" s="3"/>
      <c r="K139" s="3"/>
      <c r="L139" s="3"/>
      <c r="M139" s="3"/>
      <c r="N139" s="3"/>
      <c r="O139" s="3"/>
      <c r="P139" s="3"/>
    </row>
    <row r="140" spans="1:16" s="8" customFormat="1" ht="16.5">
      <c r="A140" s="1"/>
      <c r="B140" s="1"/>
      <c r="C140" s="1"/>
      <c r="D140" s="2"/>
      <c r="E140" s="2"/>
      <c r="F140" s="2"/>
      <c r="G140" s="2"/>
      <c r="H140" s="3"/>
      <c r="I140" s="3"/>
      <c r="J140" s="3"/>
      <c r="K140" s="3"/>
      <c r="L140" s="3"/>
      <c r="M140" s="3"/>
      <c r="N140" s="3"/>
      <c r="O140" s="3"/>
      <c r="P140" s="3"/>
    </row>
    <row r="141" spans="1:16" s="8" customFormat="1" ht="16.5">
      <c r="A141" s="1"/>
      <c r="B141" s="1"/>
      <c r="C141" s="1"/>
      <c r="D141" s="2"/>
      <c r="E141" s="2"/>
      <c r="F141" s="2"/>
      <c r="G141" s="2"/>
      <c r="H141" s="3"/>
      <c r="I141" s="3"/>
      <c r="J141" s="3"/>
      <c r="K141" s="3"/>
      <c r="L141" s="3"/>
      <c r="M141" s="3"/>
      <c r="N141" s="3"/>
      <c r="O141" s="3"/>
      <c r="P141" s="3"/>
    </row>
    <row r="142" spans="1:16" s="8" customFormat="1" ht="16.5">
      <c r="A142" s="1"/>
      <c r="B142" s="1"/>
      <c r="C142" s="1"/>
      <c r="D142" s="2"/>
      <c r="E142" s="2"/>
      <c r="F142" s="2"/>
      <c r="G142" s="2"/>
      <c r="H142" s="3"/>
      <c r="I142" s="3"/>
      <c r="J142" s="3"/>
      <c r="K142" s="3"/>
      <c r="L142" s="3"/>
      <c r="M142" s="3"/>
      <c r="N142" s="3"/>
      <c r="O142" s="3"/>
      <c r="P142" s="3"/>
    </row>
    <row r="143" spans="1:16" s="8" customFormat="1" ht="16.5">
      <c r="A143" s="1"/>
      <c r="B143" s="1"/>
      <c r="C143" s="1"/>
      <c r="D143" s="2"/>
      <c r="E143" s="2"/>
      <c r="F143" s="2"/>
      <c r="G143" s="2"/>
      <c r="H143" s="3"/>
      <c r="I143" s="3"/>
      <c r="J143" s="3"/>
      <c r="K143" s="3"/>
      <c r="L143" s="3"/>
      <c r="M143" s="3"/>
      <c r="N143" s="3"/>
      <c r="O143" s="3"/>
      <c r="P143" s="3"/>
    </row>
    <row r="144" spans="1:16" s="8" customFormat="1" ht="16.5">
      <c r="A144" s="1"/>
      <c r="B144" s="1"/>
      <c r="C144" s="1"/>
      <c r="D144" s="2"/>
      <c r="E144" s="2"/>
      <c r="F144" s="2"/>
      <c r="G144" s="2"/>
      <c r="H144" s="3"/>
      <c r="I144" s="3"/>
      <c r="J144" s="3"/>
      <c r="K144" s="3"/>
      <c r="L144" s="3"/>
      <c r="M144" s="3"/>
      <c r="N144" s="3"/>
      <c r="O144" s="3"/>
      <c r="P144" s="3"/>
    </row>
    <row r="145" spans="1:16" s="8" customFormat="1" ht="16.5">
      <c r="A145" s="1"/>
      <c r="B145" s="1"/>
      <c r="C145" s="1"/>
      <c r="D145" s="2"/>
      <c r="E145" s="2"/>
      <c r="F145" s="2"/>
      <c r="G145" s="2"/>
      <c r="H145" s="3"/>
      <c r="I145" s="3"/>
      <c r="J145" s="3"/>
      <c r="K145" s="3"/>
      <c r="L145" s="3"/>
      <c r="M145" s="3"/>
      <c r="N145" s="3"/>
      <c r="O145" s="3"/>
      <c r="P145" s="3"/>
    </row>
    <row r="146" spans="1:16" s="8" customFormat="1" ht="16.5">
      <c r="A146" s="1"/>
      <c r="B146" s="1"/>
      <c r="C146" s="1"/>
      <c r="D146" s="2"/>
      <c r="E146" s="2"/>
      <c r="F146" s="2"/>
      <c r="G146" s="2"/>
      <c r="H146" s="3"/>
      <c r="I146" s="3"/>
      <c r="J146" s="3"/>
      <c r="K146" s="3"/>
      <c r="L146" s="3"/>
      <c r="M146" s="3"/>
      <c r="N146" s="3"/>
      <c r="O146" s="3"/>
      <c r="P146" s="3"/>
    </row>
    <row r="147" spans="1:16" s="8" customFormat="1" ht="16.5">
      <c r="A147" s="1"/>
      <c r="B147" s="1"/>
      <c r="C147" s="1"/>
      <c r="D147" s="2"/>
      <c r="E147" s="2"/>
      <c r="F147" s="2"/>
      <c r="G147" s="2"/>
      <c r="H147" s="3"/>
      <c r="I147" s="3"/>
      <c r="J147" s="3"/>
      <c r="K147" s="3"/>
      <c r="L147" s="3"/>
      <c r="M147" s="3"/>
      <c r="N147" s="3"/>
      <c r="O147" s="3"/>
      <c r="P147" s="3"/>
    </row>
    <row r="148" spans="1:16" s="8" customFormat="1" ht="16.5">
      <c r="A148" s="1"/>
      <c r="B148" s="1"/>
      <c r="C148" s="1"/>
      <c r="D148" s="2"/>
      <c r="E148" s="2"/>
      <c r="F148" s="2"/>
      <c r="G148" s="2"/>
      <c r="H148" s="3"/>
      <c r="I148" s="3"/>
      <c r="J148" s="3"/>
      <c r="K148" s="3"/>
      <c r="L148" s="3"/>
      <c r="M148" s="3"/>
      <c r="N148" s="3"/>
      <c r="O148" s="3"/>
      <c r="P148" s="3"/>
    </row>
    <row r="149" spans="1:16" s="8" customFormat="1" ht="16.5">
      <c r="A149" s="1"/>
      <c r="B149" s="1"/>
      <c r="C149" s="1"/>
      <c r="D149" s="2"/>
      <c r="E149" s="2"/>
      <c r="F149" s="2"/>
      <c r="G149" s="2"/>
      <c r="H149" s="3"/>
      <c r="I149" s="3"/>
      <c r="J149" s="3"/>
      <c r="K149" s="3"/>
      <c r="L149" s="3"/>
      <c r="M149" s="3"/>
      <c r="N149" s="3"/>
      <c r="O149" s="3"/>
      <c r="P149" s="3"/>
    </row>
    <row r="150" spans="1:16" s="8" customFormat="1" ht="16.5">
      <c r="A150" s="1"/>
      <c r="B150" s="1"/>
      <c r="C150" s="1"/>
      <c r="D150" s="2"/>
      <c r="E150" s="2"/>
      <c r="F150" s="2"/>
      <c r="G150" s="2"/>
      <c r="H150" s="3"/>
      <c r="I150" s="3"/>
      <c r="J150" s="3"/>
      <c r="K150" s="3"/>
      <c r="L150" s="3"/>
      <c r="M150" s="3"/>
      <c r="N150" s="3"/>
      <c r="O150" s="3"/>
      <c r="P150" s="3"/>
    </row>
    <row r="151" spans="1:16" s="8" customFormat="1" ht="16.5">
      <c r="A151" s="1"/>
      <c r="B151" s="1"/>
      <c r="C151" s="1"/>
      <c r="D151" s="2"/>
      <c r="E151" s="2"/>
      <c r="F151" s="2"/>
      <c r="G151" s="2"/>
      <c r="H151" s="3"/>
      <c r="I151" s="3"/>
      <c r="J151" s="3"/>
      <c r="K151" s="3"/>
      <c r="L151" s="3"/>
      <c r="M151" s="3"/>
      <c r="N151" s="3"/>
      <c r="O151" s="3"/>
      <c r="P151" s="3"/>
    </row>
    <row r="152" spans="1:16" s="8" customFormat="1" ht="16.5">
      <c r="A152" s="1"/>
      <c r="B152" s="1"/>
      <c r="C152" s="1"/>
      <c r="D152" s="2"/>
      <c r="E152" s="2"/>
      <c r="F152" s="2"/>
      <c r="G152" s="2"/>
      <c r="H152" s="3"/>
      <c r="I152" s="3"/>
      <c r="J152" s="3"/>
      <c r="K152" s="3"/>
      <c r="L152" s="3"/>
      <c r="M152" s="3"/>
      <c r="N152" s="3"/>
      <c r="O152" s="3"/>
      <c r="P152" s="3"/>
    </row>
    <row r="153" spans="1:16" s="8" customFormat="1" ht="16.5">
      <c r="A153" s="1"/>
      <c r="B153" s="1"/>
      <c r="C153" s="1"/>
      <c r="D153" s="2"/>
      <c r="E153" s="2"/>
      <c r="F153" s="2"/>
      <c r="G153" s="2"/>
      <c r="H153" s="3"/>
      <c r="I153" s="3"/>
      <c r="J153" s="3"/>
      <c r="K153" s="3"/>
      <c r="L153" s="3"/>
      <c r="M153" s="3"/>
      <c r="N153" s="3"/>
      <c r="O153" s="3"/>
      <c r="P153" s="3"/>
    </row>
    <row r="154" spans="1:16" s="8" customFormat="1" ht="16.5">
      <c r="A154" s="1"/>
      <c r="B154" s="1"/>
      <c r="C154" s="1"/>
      <c r="D154" s="2"/>
      <c r="E154" s="2"/>
      <c r="F154" s="2"/>
      <c r="G154" s="2"/>
      <c r="H154" s="3"/>
      <c r="I154" s="3"/>
      <c r="J154" s="3"/>
      <c r="K154" s="3"/>
      <c r="L154" s="3"/>
      <c r="M154" s="3"/>
      <c r="N154" s="3"/>
      <c r="O154" s="3"/>
      <c r="P154" s="3"/>
    </row>
    <row r="155" spans="1:16" s="8" customFormat="1" ht="16.5">
      <c r="A155" s="1"/>
      <c r="B155" s="1"/>
      <c r="C155" s="1"/>
      <c r="D155" s="2"/>
      <c r="E155" s="2"/>
      <c r="F155" s="2"/>
      <c r="G155" s="2"/>
      <c r="H155" s="3"/>
      <c r="I155" s="3"/>
      <c r="J155" s="3"/>
      <c r="K155" s="3"/>
      <c r="L155" s="3"/>
      <c r="M155" s="3"/>
      <c r="N155" s="3"/>
      <c r="O155" s="3"/>
      <c r="P155" s="3"/>
    </row>
    <row r="156" spans="1:16" s="8" customFormat="1" ht="16.5">
      <c r="A156" s="1"/>
      <c r="B156" s="1"/>
      <c r="C156" s="1"/>
      <c r="D156" s="2"/>
      <c r="E156" s="2"/>
      <c r="F156" s="2"/>
      <c r="G156" s="2"/>
      <c r="H156" s="3"/>
      <c r="I156" s="3"/>
      <c r="J156" s="3"/>
      <c r="K156" s="3"/>
      <c r="L156" s="3"/>
      <c r="M156" s="3"/>
      <c r="N156" s="3"/>
      <c r="O156" s="3"/>
      <c r="P156" s="3"/>
    </row>
    <row r="157" spans="1:16" s="8" customFormat="1" ht="16.5">
      <c r="A157" s="1"/>
      <c r="B157" s="1"/>
      <c r="C157" s="1"/>
      <c r="D157" s="2"/>
      <c r="E157" s="2"/>
      <c r="F157" s="2"/>
      <c r="G157" s="2"/>
      <c r="H157" s="3"/>
      <c r="I157" s="3"/>
      <c r="J157" s="3"/>
      <c r="K157" s="3"/>
      <c r="L157" s="3"/>
      <c r="M157" s="3"/>
      <c r="N157" s="3"/>
      <c r="O157" s="3"/>
      <c r="P157" s="3"/>
    </row>
    <row r="158" spans="1:16" s="8" customFormat="1" ht="16.5">
      <c r="A158" s="1"/>
      <c r="B158" s="1"/>
      <c r="C158" s="1"/>
      <c r="D158" s="2"/>
      <c r="E158" s="2"/>
      <c r="F158" s="2"/>
      <c r="G158" s="2"/>
      <c r="H158" s="3"/>
      <c r="I158" s="3"/>
      <c r="J158" s="3"/>
      <c r="K158" s="3"/>
      <c r="L158" s="3"/>
      <c r="M158" s="3"/>
      <c r="N158" s="3"/>
      <c r="O158" s="3"/>
      <c r="P158" s="3"/>
    </row>
    <row r="159" spans="1:16" s="8" customFormat="1" ht="16.5">
      <c r="A159" s="1"/>
      <c r="B159" s="1"/>
      <c r="C159" s="1"/>
      <c r="D159" s="2"/>
      <c r="E159" s="2"/>
      <c r="F159" s="2"/>
      <c r="G159" s="2"/>
      <c r="H159" s="3"/>
      <c r="I159" s="3"/>
      <c r="J159" s="3"/>
      <c r="K159" s="3"/>
      <c r="L159" s="3"/>
      <c r="M159" s="3"/>
      <c r="N159" s="3"/>
      <c r="O159" s="3"/>
      <c r="P159" s="3"/>
    </row>
    <row r="160" spans="1:16" s="8" customFormat="1" ht="16.5">
      <c r="A160" s="1"/>
      <c r="B160" s="1"/>
      <c r="C160" s="1"/>
      <c r="D160" s="2"/>
      <c r="E160" s="2"/>
      <c r="F160" s="2"/>
      <c r="G160" s="2"/>
      <c r="H160" s="3"/>
      <c r="I160" s="3"/>
      <c r="J160" s="3"/>
      <c r="K160" s="3"/>
      <c r="L160" s="3"/>
      <c r="M160" s="3"/>
      <c r="N160" s="3"/>
      <c r="O160" s="3"/>
      <c r="P160" s="3"/>
    </row>
    <row r="161" spans="1:16" s="8" customFormat="1" ht="16.5">
      <c r="A161" s="1"/>
      <c r="B161" s="1"/>
      <c r="C161" s="1"/>
      <c r="D161" s="2"/>
      <c r="E161" s="2"/>
      <c r="F161" s="2"/>
      <c r="G161" s="2"/>
      <c r="H161" s="3"/>
      <c r="I161" s="3"/>
      <c r="J161" s="3"/>
      <c r="K161" s="3"/>
      <c r="L161" s="3"/>
      <c r="M161" s="3"/>
      <c r="N161" s="3"/>
      <c r="O161" s="3"/>
      <c r="P161" s="3"/>
    </row>
    <row r="162" spans="1:16" s="8" customFormat="1" ht="16.5">
      <c r="A162" s="1"/>
      <c r="B162" s="1"/>
      <c r="C162" s="1"/>
      <c r="D162" s="2"/>
      <c r="E162" s="2"/>
      <c r="F162" s="2"/>
      <c r="G162" s="2"/>
      <c r="H162" s="3"/>
      <c r="I162" s="3"/>
      <c r="J162" s="3"/>
      <c r="K162" s="3"/>
      <c r="L162" s="3"/>
      <c r="M162" s="3"/>
      <c r="N162" s="3"/>
      <c r="O162" s="3"/>
      <c r="P162" s="3"/>
    </row>
    <row r="163" spans="1:16" s="8" customFormat="1" ht="16.5">
      <c r="A163" s="1"/>
      <c r="B163" s="1"/>
      <c r="C163" s="1"/>
      <c r="D163" s="2"/>
      <c r="E163" s="2"/>
      <c r="F163" s="2"/>
      <c r="G163" s="2"/>
      <c r="H163" s="3"/>
      <c r="I163" s="3"/>
      <c r="J163" s="3"/>
      <c r="K163" s="3"/>
      <c r="L163" s="3"/>
      <c r="M163" s="3"/>
      <c r="N163" s="3"/>
      <c r="O163" s="3"/>
      <c r="P163" s="3"/>
    </row>
    <row r="164" spans="1:16" s="8" customFormat="1" ht="16.5">
      <c r="A164" s="1"/>
      <c r="B164" s="1"/>
      <c r="C164" s="1"/>
      <c r="D164" s="2"/>
      <c r="E164" s="2"/>
      <c r="F164" s="2"/>
      <c r="G164" s="2"/>
      <c r="H164" s="3"/>
      <c r="I164" s="3"/>
      <c r="J164" s="3"/>
      <c r="K164" s="3"/>
      <c r="L164" s="3"/>
      <c r="M164" s="3"/>
      <c r="N164" s="3"/>
      <c r="O164" s="3"/>
      <c r="P164" s="3"/>
    </row>
    <row r="165" spans="1:16" s="8" customFormat="1" ht="16.5">
      <c r="A165" s="1"/>
      <c r="B165" s="1"/>
      <c r="C165" s="1"/>
      <c r="D165" s="2"/>
      <c r="E165" s="2"/>
      <c r="F165" s="2"/>
      <c r="G165" s="2"/>
      <c r="H165" s="3"/>
      <c r="I165" s="3"/>
      <c r="J165" s="3"/>
      <c r="K165" s="3"/>
      <c r="L165" s="3"/>
      <c r="M165" s="3"/>
      <c r="N165" s="3"/>
      <c r="O165" s="3"/>
      <c r="P165" s="3"/>
    </row>
    <row r="166" spans="1:16" s="8" customFormat="1" ht="16.5">
      <c r="A166" s="1"/>
      <c r="B166" s="1"/>
      <c r="C166" s="1"/>
      <c r="D166" s="2"/>
      <c r="E166" s="2"/>
      <c r="F166" s="2"/>
      <c r="G166" s="2"/>
      <c r="H166" s="3"/>
      <c r="I166" s="3"/>
      <c r="J166" s="3"/>
      <c r="K166" s="3"/>
      <c r="L166" s="3"/>
      <c r="M166" s="3"/>
      <c r="N166" s="3"/>
      <c r="O166" s="3"/>
      <c r="P166" s="3"/>
    </row>
    <row r="167" spans="1:16" s="8" customFormat="1" ht="16.5">
      <c r="A167" s="1"/>
      <c r="B167" s="1"/>
      <c r="C167" s="1"/>
      <c r="D167" s="2"/>
      <c r="E167" s="2"/>
      <c r="F167" s="2"/>
      <c r="G167" s="2"/>
      <c r="H167" s="3"/>
      <c r="I167" s="3"/>
      <c r="J167" s="3"/>
      <c r="K167" s="3"/>
      <c r="L167" s="3"/>
      <c r="M167" s="3"/>
      <c r="N167" s="3"/>
      <c r="O167" s="3"/>
      <c r="P167" s="3"/>
    </row>
    <row r="168" spans="1:16" s="8" customFormat="1" ht="16.5">
      <c r="A168" s="1"/>
      <c r="B168" s="1"/>
      <c r="C168" s="1"/>
      <c r="D168" s="2"/>
      <c r="E168" s="2"/>
      <c r="F168" s="2"/>
      <c r="G168" s="2"/>
      <c r="H168" s="3"/>
      <c r="I168" s="3"/>
      <c r="J168" s="3"/>
      <c r="K168" s="3"/>
      <c r="L168" s="3"/>
      <c r="M168" s="3"/>
      <c r="N168" s="3"/>
      <c r="O168" s="3"/>
      <c r="P168" s="3"/>
    </row>
    <row r="169" spans="1:16" s="8" customFormat="1" ht="16.5">
      <c r="A169" s="1"/>
      <c r="B169" s="1"/>
      <c r="C169" s="1"/>
      <c r="D169" s="2"/>
      <c r="E169" s="2"/>
      <c r="F169" s="2"/>
      <c r="G169" s="2"/>
      <c r="H169" s="3"/>
      <c r="I169" s="3"/>
      <c r="J169" s="3"/>
      <c r="K169" s="3"/>
      <c r="L169" s="3"/>
      <c r="M169" s="3"/>
      <c r="N169" s="3"/>
      <c r="O169" s="3"/>
      <c r="P169" s="3"/>
    </row>
    <row r="170" spans="1:16" s="8" customFormat="1" ht="16.5">
      <c r="A170" s="1"/>
      <c r="B170" s="1"/>
      <c r="C170" s="1"/>
      <c r="D170" s="2"/>
      <c r="E170" s="2"/>
      <c r="F170" s="2"/>
      <c r="G170" s="2"/>
      <c r="H170" s="3"/>
      <c r="I170" s="3"/>
      <c r="J170" s="3"/>
      <c r="K170" s="3"/>
      <c r="L170" s="3"/>
      <c r="M170" s="3"/>
      <c r="N170" s="3"/>
      <c r="O170" s="3"/>
      <c r="P170" s="3"/>
    </row>
    <row r="171" spans="1:16" s="8" customFormat="1" ht="16.5">
      <c r="A171" s="1"/>
      <c r="B171" s="1"/>
      <c r="C171" s="1"/>
      <c r="D171" s="2"/>
      <c r="E171" s="2"/>
      <c r="F171" s="2"/>
      <c r="G171" s="2"/>
      <c r="H171" s="3"/>
      <c r="I171" s="3"/>
      <c r="J171" s="3"/>
      <c r="K171" s="3"/>
      <c r="L171" s="3"/>
      <c r="M171" s="3"/>
      <c r="N171" s="3"/>
      <c r="O171" s="3"/>
      <c r="P171" s="3"/>
    </row>
    <row r="172" spans="1:16" s="8" customFormat="1" ht="16.5">
      <c r="A172" s="1"/>
      <c r="B172" s="1"/>
      <c r="C172" s="1"/>
      <c r="D172" s="2"/>
      <c r="E172" s="2"/>
      <c r="F172" s="2"/>
      <c r="G172" s="2"/>
      <c r="H172" s="3"/>
      <c r="I172" s="3"/>
      <c r="J172" s="3"/>
      <c r="K172" s="3"/>
      <c r="L172" s="3"/>
      <c r="M172" s="3"/>
      <c r="N172" s="3"/>
      <c r="O172" s="3"/>
      <c r="P172" s="3"/>
    </row>
    <row r="173" spans="1:16" s="8" customFormat="1" ht="16.5">
      <c r="A173" s="1"/>
      <c r="B173" s="1"/>
      <c r="C173" s="1"/>
      <c r="D173" s="2"/>
      <c r="E173" s="2"/>
      <c r="F173" s="2"/>
      <c r="G173" s="2"/>
      <c r="H173" s="3"/>
      <c r="I173" s="3"/>
      <c r="J173" s="3"/>
      <c r="K173" s="3"/>
      <c r="L173" s="3"/>
      <c r="M173" s="3"/>
      <c r="N173" s="3"/>
      <c r="O173" s="3"/>
      <c r="P173" s="3"/>
    </row>
    <row r="174" spans="1:16" s="8" customFormat="1" ht="16.5">
      <c r="A174" s="1"/>
      <c r="B174" s="1"/>
      <c r="C174" s="1"/>
      <c r="D174" s="2"/>
      <c r="E174" s="2"/>
      <c r="F174" s="2"/>
      <c r="G174" s="2"/>
      <c r="H174" s="3"/>
      <c r="I174" s="3"/>
      <c r="J174" s="3"/>
      <c r="K174" s="3"/>
      <c r="L174" s="3"/>
      <c r="M174" s="3"/>
      <c r="N174" s="3"/>
      <c r="O174" s="3"/>
      <c r="P174" s="3"/>
    </row>
    <row r="175" spans="1:16" s="8" customFormat="1" ht="16.5">
      <c r="A175" s="1"/>
      <c r="B175" s="1"/>
      <c r="C175" s="1"/>
      <c r="D175" s="2"/>
      <c r="E175" s="2"/>
      <c r="F175" s="2"/>
      <c r="G175" s="2"/>
      <c r="H175" s="3"/>
      <c r="I175" s="3"/>
      <c r="J175" s="3"/>
      <c r="K175" s="3"/>
      <c r="L175" s="3"/>
      <c r="M175" s="3"/>
      <c r="N175" s="3"/>
      <c r="O175" s="3"/>
      <c r="P175" s="3"/>
    </row>
    <row r="176" spans="1:16" s="8" customFormat="1" ht="16.5">
      <c r="A176" s="1"/>
      <c r="B176" s="1"/>
      <c r="C176" s="1"/>
      <c r="D176" s="2"/>
      <c r="E176" s="2"/>
      <c r="F176" s="2"/>
      <c r="G176" s="2"/>
      <c r="H176" s="3"/>
      <c r="I176" s="3"/>
      <c r="J176" s="3"/>
      <c r="K176" s="3"/>
      <c r="L176" s="3"/>
      <c r="M176" s="3"/>
      <c r="N176" s="3"/>
      <c r="O176" s="3"/>
      <c r="P176" s="3"/>
    </row>
    <row r="177" spans="1:16" s="8" customFormat="1" ht="16.5">
      <c r="A177" s="1"/>
      <c r="B177" s="1"/>
      <c r="C177" s="1"/>
      <c r="D177" s="2"/>
      <c r="E177" s="2"/>
      <c r="F177" s="2"/>
      <c r="G177" s="2"/>
      <c r="H177" s="3"/>
      <c r="I177" s="3"/>
      <c r="J177" s="3"/>
      <c r="K177" s="3"/>
      <c r="L177" s="3"/>
      <c r="M177" s="3"/>
      <c r="N177" s="3"/>
      <c r="O177" s="3"/>
      <c r="P177" s="3"/>
    </row>
    <row r="178" spans="1:16" s="8" customFormat="1" ht="16.5">
      <c r="A178" s="1"/>
      <c r="B178" s="1"/>
      <c r="C178" s="1"/>
      <c r="D178" s="2"/>
      <c r="E178" s="2"/>
      <c r="F178" s="2"/>
      <c r="G178" s="2"/>
      <c r="H178" s="3"/>
      <c r="I178" s="3"/>
      <c r="J178" s="3"/>
      <c r="K178" s="3"/>
      <c r="L178" s="3"/>
      <c r="M178" s="3"/>
      <c r="N178" s="3"/>
      <c r="O178" s="3"/>
      <c r="P178" s="3"/>
    </row>
    <row r="179" spans="1:16" s="8" customFormat="1" ht="16.5">
      <c r="A179" s="1"/>
      <c r="B179" s="1"/>
      <c r="C179" s="1"/>
      <c r="D179" s="2"/>
      <c r="E179" s="2"/>
      <c r="F179" s="2"/>
      <c r="G179" s="2"/>
      <c r="H179" s="3"/>
      <c r="I179" s="3"/>
      <c r="J179" s="3"/>
      <c r="K179" s="3"/>
      <c r="L179" s="3"/>
      <c r="M179" s="3"/>
      <c r="N179" s="3"/>
      <c r="O179" s="3"/>
      <c r="P179" s="3"/>
    </row>
    <row r="180" spans="1:16" s="8" customFormat="1" ht="16.5">
      <c r="A180" s="1"/>
      <c r="B180" s="1"/>
      <c r="C180" s="1"/>
      <c r="D180" s="2"/>
      <c r="E180" s="2"/>
      <c r="F180" s="2"/>
      <c r="G180" s="2"/>
      <c r="H180" s="3"/>
      <c r="I180" s="3"/>
      <c r="J180" s="3"/>
      <c r="K180" s="3"/>
      <c r="L180" s="3"/>
      <c r="M180" s="3"/>
      <c r="N180" s="3"/>
      <c r="O180" s="3"/>
      <c r="P180" s="3"/>
    </row>
    <row r="181" spans="1:16" s="8" customFormat="1" ht="16.5">
      <c r="A181" s="1"/>
      <c r="B181" s="1"/>
      <c r="C181" s="1"/>
      <c r="D181" s="2"/>
      <c r="E181" s="2"/>
      <c r="F181" s="2"/>
      <c r="G181" s="2"/>
      <c r="H181" s="3"/>
      <c r="I181" s="3"/>
      <c r="J181" s="3"/>
      <c r="K181" s="3"/>
      <c r="L181" s="3"/>
      <c r="M181" s="3"/>
      <c r="N181" s="3"/>
      <c r="O181" s="3"/>
      <c r="P181" s="3"/>
    </row>
    <row r="182" spans="1:16" s="8" customFormat="1" ht="16.5">
      <c r="A182" s="1"/>
      <c r="B182" s="1"/>
      <c r="C182" s="1"/>
      <c r="D182" s="2"/>
      <c r="E182" s="2"/>
      <c r="F182" s="2"/>
      <c r="G182" s="2"/>
      <c r="H182" s="3"/>
      <c r="I182" s="3"/>
      <c r="J182" s="3"/>
      <c r="K182" s="3"/>
      <c r="L182" s="3"/>
      <c r="M182" s="3"/>
      <c r="N182" s="3"/>
      <c r="O182" s="3"/>
      <c r="P182" s="3"/>
    </row>
    <row r="183" spans="1:16" s="8" customFormat="1" ht="16.5">
      <c r="A183" s="1"/>
      <c r="B183" s="1"/>
      <c r="C183" s="1"/>
      <c r="D183" s="2"/>
      <c r="E183" s="2"/>
      <c r="F183" s="2"/>
      <c r="G183" s="2"/>
      <c r="H183" s="3"/>
      <c r="I183" s="3"/>
      <c r="J183" s="3"/>
      <c r="K183" s="3"/>
      <c r="L183" s="3"/>
      <c r="M183" s="3"/>
      <c r="N183" s="3"/>
      <c r="O183" s="3"/>
      <c r="P183" s="3"/>
    </row>
    <row r="184" spans="1:16" s="8" customFormat="1" ht="16.5">
      <c r="A184" s="1"/>
      <c r="B184" s="1"/>
      <c r="C184" s="1"/>
      <c r="D184" s="2"/>
      <c r="E184" s="2"/>
      <c r="F184" s="2"/>
      <c r="G184" s="2"/>
      <c r="H184" s="3"/>
      <c r="I184" s="3"/>
      <c r="J184" s="3"/>
      <c r="K184" s="3"/>
      <c r="L184" s="3"/>
      <c r="M184" s="3"/>
      <c r="N184" s="3"/>
      <c r="O184" s="3"/>
      <c r="P184" s="3"/>
    </row>
    <row r="185" spans="1:16" s="8" customFormat="1" ht="16.5">
      <c r="A185" s="1"/>
      <c r="B185" s="1"/>
      <c r="C185" s="1"/>
      <c r="D185" s="2"/>
      <c r="E185" s="2"/>
      <c r="F185" s="2"/>
      <c r="G185" s="2"/>
      <c r="H185" s="3"/>
      <c r="I185" s="3"/>
      <c r="J185" s="3"/>
      <c r="K185" s="3"/>
      <c r="L185" s="3"/>
      <c r="M185" s="3"/>
      <c r="N185" s="3"/>
      <c r="O185" s="3"/>
      <c r="P185" s="3"/>
    </row>
    <row r="186" spans="1:16" s="8" customFormat="1" ht="16.5">
      <c r="A186" s="1"/>
      <c r="B186" s="1"/>
      <c r="C186" s="1"/>
      <c r="D186" s="2"/>
      <c r="E186" s="2"/>
      <c r="F186" s="2"/>
      <c r="G186" s="2"/>
      <c r="H186" s="3"/>
      <c r="I186" s="3"/>
      <c r="J186" s="3"/>
      <c r="K186" s="3"/>
      <c r="L186" s="3"/>
      <c r="M186" s="3"/>
      <c r="N186" s="3"/>
      <c r="O186" s="3"/>
      <c r="P186" s="3"/>
    </row>
    <row r="187" spans="1:16" s="8" customFormat="1" ht="16.5">
      <c r="A187" s="1"/>
      <c r="B187" s="1"/>
      <c r="C187" s="1"/>
      <c r="D187" s="2"/>
      <c r="E187" s="2"/>
      <c r="F187" s="2"/>
      <c r="G187" s="2"/>
      <c r="H187" s="3"/>
      <c r="I187" s="3"/>
      <c r="J187" s="3"/>
      <c r="K187" s="3"/>
      <c r="L187" s="3"/>
      <c r="M187" s="3"/>
      <c r="N187" s="3"/>
      <c r="O187" s="3"/>
      <c r="P187" s="3"/>
    </row>
    <row r="188" spans="1:16" s="8" customFormat="1" ht="16.5">
      <c r="A188" s="1"/>
      <c r="B188" s="1"/>
      <c r="C188" s="1"/>
      <c r="D188" s="2"/>
      <c r="E188" s="2"/>
      <c r="F188" s="2"/>
      <c r="G188" s="2"/>
      <c r="H188" s="3"/>
      <c r="I188" s="3"/>
      <c r="J188" s="3"/>
      <c r="K188" s="3"/>
      <c r="L188" s="3"/>
      <c r="M188" s="3"/>
      <c r="N188" s="3"/>
      <c r="O188" s="3"/>
      <c r="P188" s="3"/>
    </row>
    <row r="189" spans="1:16" s="8" customFormat="1" ht="16.5">
      <c r="A189" s="1"/>
      <c r="B189" s="1"/>
      <c r="C189" s="1"/>
      <c r="D189" s="2"/>
      <c r="E189" s="2"/>
      <c r="F189" s="2"/>
      <c r="G189" s="2"/>
      <c r="H189" s="3"/>
      <c r="I189" s="3"/>
      <c r="J189" s="3"/>
      <c r="K189" s="3"/>
      <c r="L189" s="3"/>
      <c r="M189" s="3"/>
      <c r="N189" s="3"/>
      <c r="O189" s="3"/>
      <c r="P189" s="3"/>
    </row>
    <row r="190" spans="1:16" s="8" customFormat="1" ht="16.5">
      <c r="A190" s="1"/>
      <c r="B190" s="1"/>
      <c r="C190" s="1"/>
      <c r="D190" s="2"/>
      <c r="E190" s="2"/>
      <c r="F190" s="2"/>
      <c r="G190" s="2"/>
      <c r="H190" s="3"/>
      <c r="I190" s="3"/>
      <c r="J190" s="3"/>
      <c r="K190" s="3"/>
      <c r="L190" s="3"/>
      <c r="M190" s="3"/>
      <c r="N190" s="3"/>
      <c r="O190" s="3"/>
      <c r="P190" s="3"/>
    </row>
    <row r="191" spans="1:16" s="8" customFormat="1" ht="16.5">
      <c r="A191" s="1"/>
      <c r="B191" s="1"/>
      <c r="C191" s="1"/>
      <c r="D191" s="2"/>
      <c r="E191" s="2"/>
      <c r="F191" s="2"/>
      <c r="G191" s="2"/>
      <c r="H191" s="3"/>
      <c r="I191" s="3"/>
      <c r="J191" s="3"/>
      <c r="K191" s="3"/>
      <c r="L191" s="3"/>
      <c r="M191" s="3"/>
      <c r="N191" s="3"/>
      <c r="O191" s="3"/>
      <c r="P191" s="3"/>
    </row>
    <row r="192" spans="1:16" s="8" customFormat="1" ht="16.5">
      <c r="A192" s="1"/>
      <c r="B192" s="1"/>
      <c r="C192" s="1"/>
      <c r="D192" s="2"/>
      <c r="E192" s="2"/>
      <c r="F192" s="2"/>
      <c r="G192" s="2"/>
      <c r="H192" s="3"/>
      <c r="I192" s="3"/>
      <c r="J192" s="3"/>
      <c r="K192" s="3"/>
      <c r="L192" s="3"/>
      <c r="M192" s="3"/>
      <c r="N192" s="3"/>
      <c r="O192" s="3"/>
      <c r="P192" s="3"/>
    </row>
    <row r="193" spans="1:16" s="8" customFormat="1" ht="16.5">
      <c r="A193" s="1"/>
      <c r="B193" s="1"/>
      <c r="C193" s="1"/>
      <c r="D193" s="2"/>
      <c r="E193" s="2"/>
      <c r="F193" s="2"/>
      <c r="G193" s="2"/>
      <c r="H193" s="3"/>
      <c r="I193" s="3"/>
      <c r="J193" s="3"/>
      <c r="K193" s="3"/>
      <c r="L193" s="3"/>
      <c r="M193" s="3"/>
      <c r="N193" s="3"/>
      <c r="O193" s="3"/>
      <c r="P193" s="3"/>
    </row>
    <row r="194" spans="1:16" s="8" customFormat="1" ht="16.5">
      <c r="A194" s="1"/>
      <c r="B194" s="1"/>
      <c r="C194" s="1"/>
      <c r="D194" s="2"/>
      <c r="E194" s="2"/>
      <c r="F194" s="2"/>
      <c r="G194" s="2"/>
      <c r="H194" s="3"/>
      <c r="I194" s="3"/>
      <c r="J194" s="3"/>
      <c r="K194" s="3"/>
      <c r="L194" s="3"/>
      <c r="M194" s="3"/>
      <c r="N194" s="3"/>
      <c r="O194" s="3"/>
      <c r="P194" s="3"/>
    </row>
    <row r="195" spans="1:16" s="8" customFormat="1" ht="16.5">
      <c r="A195" s="1"/>
      <c r="B195" s="1"/>
      <c r="C195" s="1"/>
      <c r="D195" s="2"/>
      <c r="E195" s="2"/>
      <c r="F195" s="2"/>
      <c r="G195" s="2"/>
      <c r="H195" s="3"/>
      <c r="I195" s="3"/>
      <c r="J195" s="3"/>
      <c r="K195" s="3"/>
      <c r="L195" s="3"/>
      <c r="M195" s="3"/>
      <c r="N195" s="3"/>
      <c r="O195" s="3"/>
      <c r="P195" s="3"/>
    </row>
    <row r="196" spans="1:16" s="8" customFormat="1" ht="16.5">
      <c r="A196" s="1"/>
      <c r="B196" s="1"/>
      <c r="C196" s="1"/>
      <c r="D196" s="2"/>
      <c r="E196" s="2"/>
      <c r="F196" s="2"/>
      <c r="G196" s="2"/>
      <c r="H196" s="3"/>
      <c r="I196" s="3"/>
      <c r="J196" s="3"/>
      <c r="K196" s="3"/>
      <c r="L196" s="3"/>
      <c r="M196" s="3"/>
      <c r="N196" s="3"/>
      <c r="O196" s="3"/>
      <c r="P196" s="3"/>
    </row>
    <row r="197" spans="1:16" s="8" customFormat="1" ht="16.5">
      <c r="A197" s="1"/>
      <c r="B197" s="1"/>
      <c r="C197" s="1"/>
      <c r="D197" s="2"/>
      <c r="E197" s="2"/>
      <c r="F197" s="2"/>
      <c r="G197" s="2"/>
      <c r="H197" s="3"/>
      <c r="I197" s="3"/>
      <c r="J197" s="3"/>
      <c r="K197" s="3"/>
      <c r="L197" s="3"/>
      <c r="M197" s="3"/>
      <c r="N197" s="3"/>
      <c r="O197" s="3"/>
      <c r="P197" s="3"/>
    </row>
    <row r="198" spans="1:16" s="8" customFormat="1" ht="16.5">
      <c r="A198" s="1"/>
      <c r="B198" s="1"/>
      <c r="C198" s="1"/>
      <c r="D198" s="2"/>
      <c r="E198" s="2"/>
      <c r="F198" s="2"/>
      <c r="G198" s="2"/>
      <c r="H198" s="3"/>
      <c r="I198" s="3"/>
      <c r="J198" s="3"/>
      <c r="K198" s="3"/>
      <c r="L198" s="3"/>
      <c r="M198" s="3"/>
      <c r="N198" s="3"/>
      <c r="O198" s="3"/>
      <c r="P198" s="3"/>
    </row>
    <row r="199" spans="1:16" s="8" customFormat="1" ht="16.5">
      <c r="A199" s="1"/>
      <c r="B199" s="1"/>
      <c r="C199" s="1"/>
      <c r="D199" s="2"/>
      <c r="E199" s="2"/>
      <c r="F199" s="2"/>
      <c r="G199" s="2"/>
      <c r="H199" s="3"/>
      <c r="I199" s="3"/>
      <c r="J199" s="3"/>
      <c r="K199" s="3"/>
      <c r="L199" s="3"/>
      <c r="M199" s="3"/>
      <c r="N199" s="3"/>
      <c r="O199" s="3"/>
      <c r="P199" s="3"/>
    </row>
    <row r="200" spans="1:16" s="8" customFormat="1" ht="16.5">
      <c r="A200" s="1"/>
      <c r="B200" s="1"/>
      <c r="C200" s="1"/>
      <c r="D200" s="2"/>
      <c r="E200" s="2"/>
      <c r="F200" s="2"/>
      <c r="G200" s="2"/>
      <c r="H200" s="3"/>
      <c r="I200" s="3"/>
      <c r="J200" s="3"/>
      <c r="K200" s="3"/>
      <c r="L200" s="3"/>
      <c r="M200" s="3"/>
      <c r="N200" s="3"/>
      <c r="O200" s="3"/>
      <c r="P200" s="3"/>
    </row>
    <row r="201" spans="1:16" s="8" customFormat="1" ht="16.5">
      <c r="A201" s="1"/>
      <c r="B201" s="1"/>
      <c r="C201" s="1"/>
      <c r="D201" s="2"/>
      <c r="E201" s="2"/>
      <c r="F201" s="2"/>
      <c r="G201" s="2"/>
      <c r="H201" s="3"/>
      <c r="I201" s="3"/>
      <c r="J201" s="3"/>
      <c r="K201" s="3"/>
      <c r="L201" s="3"/>
      <c r="M201" s="3"/>
      <c r="N201" s="3"/>
      <c r="O201" s="3"/>
      <c r="P201" s="3"/>
    </row>
    <row r="202" spans="1:16" s="8" customFormat="1" ht="16.5">
      <c r="A202" s="1"/>
      <c r="B202" s="1"/>
      <c r="C202" s="1"/>
      <c r="D202" s="2"/>
      <c r="E202" s="2"/>
      <c r="F202" s="2"/>
      <c r="G202" s="2"/>
      <c r="H202" s="3"/>
      <c r="I202" s="3"/>
      <c r="J202" s="3"/>
      <c r="K202" s="3"/>
      <c r="L202" s="3"/>
      <c r="M202" s="3"/>
      <c r="N202" s="3"/>
      <c r="O202" s="3"/>
      <c r="P202" s="3"/>
    </row>
    <row r="203" spans="1:16" s="8" customFormat="1" ht="16.5">
      <c r="A203" s="1"/>
      <c r="B203" s="1"/>
      <c r="C203" s="1"/>
      <c r="D203" s="2"/>
      <c r="E203" s="2"/>
      <c r="F203" s="2"/>
      <c r="G203" s="2"/>
      <c r="H203" s="3"/>
      <c r="I203" s="3"/>
      <c r="J203" s="3"/>
      <c r="K203" s="3"/>
      <c r="L203" s="3"/>
      <c r="M203" s="3"/>
      <c r="N203" s="3"/>
      <c r="O203" s="3"/>
      <c r="P203" s="3"/>
    </row>
    <row r="204" spans="1:16" s="8" customFormat="1" ht="16.5">
      <c r="A204" s="1"/>
      <c r="B204" s="1"/>
      <c r="C204" s="1"/>
      <c r="D204" s="2"/>
      <c r="E204" s="2"/>
      <c r="F204" s="2"/>
      <c r="G204" s="2"/>
      <c r="H204" s="3"/>
      <c r="I204" s="3"/>
      <c r="J204" s="3"/>
      <c r="K204" s="3"/>
      <c r="L204" s="3"/>
      <c r="M204" s="3"/>
      <c r="N204" s="3"/>
      <c r="O204" s="3"/>
      <c r="P204" s="3"/>
    </row>
    <row r="205" spans="1:16" s="8" customFormat="1" ht="16.5">
      <c r="A205" s="1"/>
      <c r="B205" s="1"/>
      <c r="C205" s="1"/>
      <c r="D205" s="2"/>
      <c r="E205" s="2"/>
      <c r="F205" s="2"/>
      <c r="G205" s="2"/>
      <c r="H205" s="3"/>
      <c r="I205" s="3"/>
      <c r="J205" s="3"/>
      <c r="K205" s="3"/>
      <c r="L205" s="3"/>
      <c r="M205" s="3"/>
      <c r="N205" s="3"/>
      <c r="O205" s="3"/>
      <c r="P205" s="3"/>
    </row>
    <row r="206" spans="1:16" s="8" customFormat="1" ht="16.5">
      <c r="A206" s="1"/>
      <c r="B206" s="1"/>
      <c r="C206" s="1"/>
      <c r="D206" s="2"/>
      <c r="E206" s="2"/>
      <c r="F206" s="2"/>
      <c r="G206" s="2"/>
      <c r="H206" s="3"/>
      <c r="I206" s="3"/>
      <c r="J206" s="3"/>
      <c r="K206" s="3"/>
      <c r="L206" s="3"/>
      <c r="M206" s="3"/>
      <c r="N206" s="3"/>
      <c r="O206" s="3"/>
      <c r="P206" s="3"/>
    </row>
    <row r="207" spans="1:16" s="8" customFormat="1" ht="16.5">
      <c r="A207" s="1"/>
      <c r="B207" s="1"/>
      <c r="C207" s="1"/>
      <c r="D207" s="2"/>
      <c r="E207" s="2"/>
      <c r="F207" s="2"/>
      <c r="G207" s="2"/>
      <c r="H207" s="3"/>
      <c r="I207" s="3"/>
      <c r="J207" s="3"/>
      <c r="K207" s="3"/>
      <c r="L207" s="3"/>
      <c r="M207" s="3"/>
      <c r="N207" s="3"/>
      <c r="O207" s="3"/>
      <c r="P207" s="3"/>
    </row>
    <row r="208" spans="1:16" s="8" customFormat="1" ht="16.5">
      <c r="A208" s="1"/>
      <c r="B208" s="1"/>
      <c r="C208" s="1"/>
      <c r="D208" s="2"/>
      <c r="E208" s="2"/>
      <c r="F208" s="2"/>
      <c r="G208" s="2"/>
      <c r="H208" s="3"/>
      <c r="I208" s="3"/>
      <c r="J208" s="3"/>
      <c r="K208" s="3"/>
      <c r="L208" s="3"/>
      <c r="M208" s="3"/>
      <c r="N208" s="3"/>
      <c r="O208" s="3"/>
      <c r="P208" s="3"/>
    </row>
    <row r="209" spans="1:16" s="8" customFormat="1" ht="16.5">
      <c r="A209" s="1"/>
      <c r="B209" s="1"/>
      <c r="C209" s="1"/>
      <c r="D209" s="2"/>
      <c r="E209" s="2"/>
      <c r="F209" s="2"/>
      <c r="G209" s="2"/>
      <c r="H209" s="3"/>
      <c r="I209" s="3"/>
      <c r="J209" s="3"/>
      <c r="K209" s="3"/>
      <c r="L209" s="3"/>
      <c r="M209" s="3"/>
      <c r="N209" s="3"/>
      <c r="O209" s="3"/>
      <c r="P209" s="3"/>
    </row>
    <row r="210" spans="1:16" s="8" customFormat="1" ht="16.5">
      <c r="A210" s="1"/>
      <c r="B210" s="1"/>
      <c r="C210" s="1"/>
      <c r="D210" s="2"/>
      <c r="E210" s="2"/>
      <c r="F210" s="2"/>
      <c r="G210" s="2"/>
      <c r="H210" s="3"/>
      <c r="I210" s="3"/>
      <c r="J210" s="3"/>
      <c r="K210" s="3"/>
      <c r="L210" s="3"/>
      <c r="M210" s="3"/>
      <c r="N210" s="3"/>
      <c r="O210" s="3"/>
      <c r="P210" s="3"/>
    </row>
    <row r="211" spans="1:16" s="8" customFormat="1" ht="16.5">
      <c r="A211" s="1"/>
      <c r="B211" s="1"/>
      <c r="C211" s="1"/>
      <c r="D211" s="2"/>
      <c r="E211" s="2"/>
      <c r="F211" s="2"/>
      <c r="G211" s="2"/>
      <c r="H211" s="3"/>
      <c r="I211" s="3"/>
      <c r="J211" s="3"/>
      <c r="K211" s="3"/>
      <c r="L211" s="3"/>
      <c r="M211" s="3"/>
      <c r="N211" s="3"/>
      <c r="O211" s="3"/>
      <c r="P211" s="3"/>
    </row>
    <row r="212" spans="1:16" s="8" customFormat="1" ht="16.5">
      <c r="A212" s="1"/>
      <c r="B212" s="1"/>
      <c r="C212" s="1"/>
      <c r="D212" s="2"/>
      <c r="E212" s="2"/>
      <c r="F212" s="2"/>
      <c r="G212" s="2"/>
      <c r="H212" s="3"/>
      <c r="I212" s="3"/>
      <c r="J212" s="3"/>
      <c r="K212" s="3"/>
      <c r="L212" s="3"/>
      <c r="M212" s="3"/>
      <c r="N212" s="3"/>
      <c r="O212" s="3"/>
      <c r="P212" s="3"/>
    </row>
    <row r="213" spans="1:16" s="8" customFormat="1" ht="16.5">
      <c r="A213" s="1"/>
      <c r="B213" s="1"/>
      <c r="C213" s="1"/>
      <c r="D213" s="2"/>
      <c r="E213" s="2"/>
      <c r="F213" s="2"/>
      <c r="G213" s="2"/>
      <c r="H213" s="3"/>
      <c r="I213" s="3"/>
      <c r="J213" s="3"/>
      <c r="K213" s="3"/>
      <c r="L213" s="3"/>
      <c r="M213" s="3"/>
      <c r="N213" s="3"/>
      <c r="O213" s="3"/>
      <c r="P213" s="3"/>
    </row>
    <row r="214" spans="1:16" s="8" customFormat="1" ht="16.5">
      <c r="A214" s="1"/>
      <c r="B214" s="1"/>
      <c r="C214" s="1"/>
      <c r="D214" s="2"/>
      <c r="E214" s="2"/>
      <c r="F214" s="2"/>
      <c r="G214" s="2"/>
      <c r="H214" s="3"/>
      <c r="I214" s="3"/>
      <c r="J214" s="3"/>
      <c r="K214" s="3"/>
      <c r="L214" s="3"/>
      <c r="M214" s="3"/>
      <c r="N214" s="3"/>
      <c r="O214" s="3"/>
      <c r="P214" s="3"/>
    </row>
    <row r="215" spans="1:16" s="8" customFormat="1" ht="16.5">
      <c r="A215" s="1"/>
      <c r="B215" s="1"/>
      <c r="C215" s="1"/>
      <c r="D215" s="2"/>
      <c r="E215" s="2"/>
      <c r="F215" s="2"/>
      <c r="G215" s="2"/>
      <c r="H215" s="3"/>
      <c r="I215" s="3"/>
      <c r="J215" s="3"/>
      <c r="K215" s="3"/>
      <c r="L215" s="3"/>
      <c r="M215" s="3"/>
      <c r="N215" s="3"/>
      <c r="O215" s="3"/>
      <c r="P215" s="3"/>
    </row>
    <row r="216" spans="1:16" s="8" customFormat="1" ht="16.5">
      <c r="A216" s="1"/>
      <c r="B216" s="1"/>
      <c r="C216" s="1"/>
      <c r="D216" s="2"/>
      <c r="E216" s="2"/>
      <c r="F216" s="2"/>
      <c r="G216" s="2"/>
      <c r="H216" s="3"/>
      <c r="I216" s="3"/>
      <c r="J216" s="3"/>
      <c r="K216" s="3"/>
      <c r="L216" s="3"/>
      <c r="M216" s="3"/>
      <c r="N216" s="3"/>
      <c r="O216" s="3"/>
      <c r="P216" s="3"/>
    </row>
    <row r="217" spans="1:16" s="8" customFormat="1" ht="16.5">
      <c r="A217" s="1"/>
      <c r="B217" s="1"/>
      <c r="C217" s="1"/>
      <c r="D217" s="2"/>
      <c r="E217" s="2"/>
      <c r="F217" s="2"/>
      <c r="G217" s="2"/>
      <c r="H217" s="3"/>
      <c r="I217" s="3"/>
      <c r="J217" s="3"/>
      <c r="K217" s="3"/>
      <c r="L217" s="3"/>
      <c r="M217" s="3"/>
      <c r="N217" s="3"/>
      <c r="O217" s="3"/>
      <c r="P217" s="3"/>
    </row>
    <row r="218" spans="1:16" s="8" customFormat="1" ht="16.5">
      <c r="A218" s="1"/>
      <c r="B218" s="1"/>
      <c r="C218" s="1"/>
      <c r="D218" s="2"/>
      <c r="E218" s="2"/>
      <c r="F218" s="2"/>
      <c r="G218" s="2"/>
      <c r="H218" s="3"/>
      <c r="I218" s="3"/>
      <c r="J218" s="3"/>
      <c r="K218" s="3"/>
      <c r="L218" s="3"/>
      <c r="M218" s="3"/>
      <c r="N218" s="3"/>
      <c r="O218" s="3"/>
      <c r="P218" s="3"/>
    </row>
    <row r="219" spans="1:16" s="8" customFormat="1" ht="16.5">
      <c r="A219" s="1"/>
      <c r="B219" s="1"/>
      <c r="C219" s="1"/>
      <c r="D219" s="2"/>
      <c r="E219" s="2"/>
      <c r="F219" s="2"/>
      <c r="G219" s="2"/>
      <c r="H219" s="3"/>
      <c r="I219" s="3"/>
      <c r="J219" s="3"/>
      <c r="K219" s="3"/>
      <c r="L219" s="3"/>
      <c r="M219" s="3"/>
      <c r="N219" s="3"/>
      <c r="O219" s="3"/>
      <c r="P219" s="3"/>
    </row>
    <row r="220" spans="1:16" s="8" customFormat="1" ht="16.5">
      <c r="A220" s="1"/>
      <c r="B220" s="1"/>
      <c r="C220" s="1"/>
      <c r="D220" s="2"/>
      <c r="E220" s="2"/>
      <c r="F220" s="2"/>
      <c r="G220" s="2"/>
      <c r="H220" s="3"/>
      <c r="I220" s="3"/>
      <c r="J220" s="3"/>
      <c r="K220" s="3"/>
      <c r="L220" s="3"/>
      <c r="M220" s="3"/>
      <c r="N220" s="3"/>
      <c r="O220" s="3"/>
      <c r="P220" s="3"/>
    </row>
    <row r="221" spans="1:16" s="8" customFormat="1" ht="16.5">
      <c r="A221" s="1"/>
      <c r="B221" s="1"/>
      <c r="C221" s="1"/>
      <c r="D221" s="2"/>
      <c r="E221" s="2"/>
      <c r="F221" s="2"/>
      <c r="G221" s="2"/>
      <c r="H221" s="3"/>
      <c r="I221" s="3"/>
      <c r="J221" s="3"/>
      <c r="K221" s="3"/>
      <c r="L221" s="3"/>
      <c r="M221" s="3"/>
      <c r="N221" s="3"/>
      <c r="O221" s="3"/>
      <c r="P221" s="3"/>
    </row>
    <row r="222" spans="1:16" s="8" customFormat="1" ht="16.5">
      <c r="A222" s="1"/>
      <c r="B222" s="1"/>
      <c r="C222" s="1"/>
      <c r="D222" s="2"/>
      <c r="E222" s="2"/>
      <c r="F222" s="2"/>
      <c r="G222" s="2"/>
      <c r="H222" s="3"/>
      <c r="I222" s="3"/>
      <c r="J222" s="3"/>
      <c r="K222" s="3"/>
      <c r="L222" s="3"/>
      <c r="M222" s="3"/>
      <c r="N222" s="3"/>
      <c r="O222" s="3"/>
      <c r="P222" s="3"/>
    </row>
    <row r="223" spans="1:16" s="8" customFormat="1" ht="16.5">
      <c r="A223" s="1"/>
      <c r="B223" s="1"/>
      <c r="C223" s="1"/>
      <c r="D223" s="2"/>
      <c r="E223" s="2"/>
      <c r="F223" s="2"/>
      <c r="G223" s="2"/>
      <c r="H223" s="3"/>
      <c r="I223" s="3"/>
      <c r="J223" s="3"/>
      <c r="K223" s="3"/>
      <c r="L223" s="3"/>
      <c r="M223" s="3"/>
      <c r="N223" s="3"/>
      <c r="O223" s="3"/>
      <c r="P223" s="3"/>
    </row>
    <row r="224" spans="1:16" s="8" customFormat="1" ht="16.5">
      <c r="A224" s="1"/>
      <c r="B224" s="1"/>
      <c r="C224" s="1"/>
      <c r="D224" s="2"/>
      <c r="E224" s="2"/>
      <c r="F224" s="2"/>
      <c r="G224" s="2"/>
      <c r="H224" s="3"/>
      <c r="I224" s="3"/>
      <c r="J224" s="3"/>
      <c r="K224" s="3"/>
      <c r="L224" s="3"/>
      <c r="M224" s="3"/>
      <c r="N224" s="3"/>
      <c r="O224" s="3"/>
      <c r="P224" s="3"/>
    </row>
    <row r="225" spans="1:16" s="8" customFormat="1" ht="16.5">
      <c r="A225" s="1"/>
      <c r="B225" s="1"/>
      <c r="C225" s="1"/>
      <c r="D225" s="2"/>
      <c r="E225" s="2"/>
      <c r="F225" s="2"/>
      <c r="G225" s="2"/>
      <c r="H225" s="3"/>
      <c r="I225" s="3"/>
      <c r="J225" s="3"/>
      <c r="K225" s="3"/>
      <c r="L225" s="3"/>
      <c r="M225" s="3"/>
      <c r="N225" s="3"/>
      <c r="O225" s="3"/>
      <c r="P225" s="3"/>
    </row>
    <row r="226" spans="1:16" s="8" customFormat="1" ht="16.5">
      <c r="A226" s="1"/>
      <c r="B226" s="1"/>
      <c r="C226" s="1"/>
      <c r="D226" s="2"/>
      <c r="E226" s="2"/>
      <c r="F226" s="2"/>
      <c r="G226" s="2"/>
      <c r="H226" s="3"/>
      <c r="I226" s="3"/>
      <c r="J226" s="3"/>
      <c r="K226" s="3"/>
      <c r="L226" s="3"/>
      <c r="M226" s="3"/>
      <c r="N226" s="3"/>
      <c r="O226" s="3"/>
      <c r="P226" s="3"/>
    </row>
    <row r="227" spans="1:16" s="8" customFormat="1" ht="16.5">
      <c r="A227" s="1"/>
      <c r="B227" s="1"/>
      <c r="C227" s="1"/>
      <c r="D227" s="2"/>
      <c r="E227" s="2"/>
      <c r="F227" s="2"/>
      <c r="G227" s="2"/>
      <c r="H227" s="3"/>
      <c r="I227" s="3"/>
      <c r="J227" s="3"/>
      <c r="K227" s="3"/>
      <c r="L227" s="3"/>
      <c r="M227" s="3"/>
      <c r="N227" s="3"/>
      <c r="O227" s="3"/>
      <c r="P227" s="3"/>
    </row>
    <row r="228" spans="1:16" s="8" customFormat="1" ht="16.5">
      <c r="A228" s="1"/>
      <c r="B228" s="1"/>
      <c r="C228" s="1"/>
      <c r="D228" s="2"/>
      <c r="E228" s="2"/>
      <c r="F228" s="2"/>
      <c r="G228" s="2"/>
      <c r="H228" s="3"/>
      <c r="I228" s="3"/>
      <c r="J228" s="3"/>
      <c r="K228" s="3"/>
      <c r="L228" s="3"/>
      <c r="M228" s="3"/>
      <c r="N228" s="3"/>
      <c r="O228" s="3"/>
      <c r="P228" s="3"/>
    </row>
    <row r="229" spans="1:16" s="8" customFormat="1" ht="16.5">
      <c r="A229" s="1"/>
      <c r="B229" s="1"/>
      <c r="C229" s="1"/>
      <c r="D229" s="2"/>
      <c r="E229" s="2"/>
      <c r="F229" s="2"/>
      <c r="G229" s="2"/>
      <c r="H229" s="3"/>
      <c r="I229" s="3"/>
      <c r="J229" s="3"/>
      <c r="K229" s="3"/>
      <c r="L229" s="3"/>
      <c r="M229" s="3"/>
      <c r="N229" s="3"/>
      <c r="O229" s="3"/>
      <c r="P229" s="3"/>
    </row>
    <row r="230" spans="1:16" s="8" customFormat="1" ht="16.5">
      <c r="A230" s="1"/>
      <c r="B230" s="1"/>
      <c r="C230" s="1"/>
      <c r="D230" s="2"/>
      <c r="E230" s="2"/>
      <c r="F230" s="2"/>
      <c r="G230" s="2"/>
      <c r="H230" s="3"/>
      <c r="I230" s="3"/>
      <c r="J230" s="3"/>
      <c r="K230" s="3"/>
      <c r="L230" s="3"/>
      <c r="M230" s="3"/>
      <c r="N230" s="3"/>
      <c r="O230" s="3"/>
      <c r="P230" s="3"/>
    </row>
    <row r="231" spans="1:16" s="8" customFormat="1" ht="16.5">
      <c r="A231" s="1"/>
      <c r="B231" s="1"/>
      <c r="C231" s="1"/>
      <c r="D231" s="2"/>
      <c r="E231" s="2"/>
      <c r="F231" s="2"/>
      <c r="G231" s="2"/>
      <c r="H231" s="3"/>
      <c r="I231" s="3"/>
      <c r="J231" s="3"/>
      <c r="K231" s="3"/>
      <c r="L231" s="3"/>
      <c r="M231" s="3"/>
      <c r="N231" s="3"/>
      <c r="O231" s="3"/>
      <c r="P231" s="3"/>
    </row>
    <row r="232" spans="1:16" s="8" customFormat="1" ht="16.5">
      <c r="A232" s="1"/>
      <c r="B232" s="1"/>
      <c r="C232" s="1"/>
      <c r="D232" s="2"/>
      <c r="E232" s="2"/>
      <c r="F232" s="2"/>
      <c r="G232" s="2"/>
      <c r="H232" s="3"/>
      <c r="I232" s="3"/>
      <c r="J232" s="3"/>
      <c r="K232" s="3"/>
      <c r="L232" s="3"/>
      <c r="M232" s="3"/>
      <c r="N232" s="3"/>
      <c r="O232" s="3"/>
      <c r="P232" s="3"/>
    </row>
    <row r="233" spans="1:16" s="8" customFormat="1" ht="16.5">
      <c r="A233" s="1"/>
      <c r="B233" s="1"/>
      <c r="C233" s="1"/>
      <c r="D233" s="2"/>
      <c r="E233" s="2"/>
      <c r="F233" s="2"/>
      <c r="G233" s="2"/>
      <c r="H233" s="3"/>
      <c r="I233" s="3"/>
      <c r="J233" s="3"/>
      <c r="K233" s="3"/>
      <c r="L233" s="3"/>
      <c r="M233" s="3"/>
      <c r="N233" s="3"/>
      <c r="O233" s="3"/>
      <c r="P233" s="3"/>
    </row>
    <row r="234" spans="1:16" s="8" customFormat="1" ht="16.5">
      <c r="A234" s="1"/>
      <c r="B234" s="1"/>
      <c r="C234" s="1"/>
      <c r="D234" s="2"/>
      <c r="E234" s="2"/>
      <c r="F234" s="2"/>
      <c r="G234" s="2"/>
      <c r="H234" s="3"/>
      <c r="I234" s="3"/>
      <c r="J234" s="3"/>
      <c r="K234" s="3"/>
      <c r="L234" s="3"/>
      <c r="M234" s="3"/>
      <c r="N234" s="3"/>
      <c r="O234" s="3"/>
      <c r="P234" s="3"/>
    </row>
    <row r="235" spans="1:16" s="8" customFormat="1" ht="16.5">
      <c r="A235" s="1"/>
      <c r="B235" s="1"/>
      <c r="C235" s="1"/>
      <c r="D235" s="2"/>
      <c r="E235" s="2"/>
      <c r="F235" s="2"/>
      <c r="G235" s="2"/>
      <c r="H235" s="3"/>
      <c r="I235" s="3"/>
      <c r="J235" s="3"/>
      <c r="K235" s="3"/>
      <c r="L235" s="3"/>
      <c r="M235" s="3"/>
      <c r="N235" s="3"/>
      <c r="O235" s="3"/>
      <c r="P235" s="3"/>
    </row>
    <row r="236" spans="1:16" s="8" customFormat="1" ht="16.5">
      <c r="A236" s="1"/>
      <c r="B236" s="1"/>
      <c r="C236" s="1"/>
      <c r="D236" s="2"/>
      <c r="E236" s="2"/>
      <c r="F236" s="2"/>
      <c r="G236" s="2"/>
      <c r="H236" s="3"/>
      <c r="I236" s="3"/>
      <c r="J236" s="3"/>
      <c r="K236" s="3"/>
      <c r="L236" s="3"/>
      <c r="M236" s="3"/>
      <c r="N236" s="3"/>
      <c r="O236" s="3"/>
      <c r="P236" s="3"/>
    </row>
    <row r="237" spans="1:16" s="8" customFormat="1" ht="16.5">
      <c r="A237" s="1"/>
      <c r="B237" s="1"/>
      <c r="C237" s="1"/>
      <c r="D237" s="2"/>
      <c r="E237" s="2"/>
      <c r="F237" s="2"/>
      <c r="G237" s="2"/>
      <c r="H237" s="3"/>
      <c r="I237" s="3"/>
      <c r="J237" s="3"/>
      <c r="K237" s="3"/>
      <c r="L237" s="3"/>
      <c r="M237" s="3"/>
      <c r="N237" s="3"/>
      <c r="O237" s="3"/>
      <c r="P237" s="3"/>
    </row>
    <row r="238" spans="1:16" s="8" customFormat="1" ht="16.5">
      <c r="A238" s="1"/>
      <c r="B238" s="1"/>
      <c r="C238" s="1"/>
      <c r="D238" s="2"/>
      <c r="E238" s="2"/>
      <c r="F238" s="2"/>
      <c r="G238" s="2"/>
      <c r="H238" s="3"/>
      <c r="I238" s="3"/>
      <c r="J238" s="3"/>
      <c r="K238" s="3"/>
      <c r="L238" s="3"/>
      <c r="M238" s="3"/>
      <c r="N238" s="3"/>
      <c r="O238" s="3"/>
      <c r="P238" s="3"/>
    </row>
    <row r="239" spans="1:16" s="8" customFormat="1" ht="16.5">
      <c r="A239" s="1"/>
      <c r="B239" s="1"/>
      <c r="C239" s="1"/>
      <c r="D239" s="2"/>
      <c r="E239" s="2"/>
      <c r="F239" s="2"/>
      <c r="G239" s="2"/>
      <c r="H239" s="3"/>
      <c r="I239" s="3"/>
      <c r="J239" s="3"/>
      <c r="K239" s="3"/>
      <c r="L239" s="3"/>
      <c r="M239" s="3"/>
      <c r="N239" s="3"/>
      <c r="O239" s="3"/>
      <c r="P239" s="3"/>
    </row>
    <row r="240" spans="1:16" s="8" customFormat="1" ht="16.5">
      <c r="A240" s="1"/>
      <c r="B240" s="1"/>
      <c r="C240" s="1"/>
      <c r="D240" s="2"/>
      <c r="E240" s="2"/>
      <c r="F240" s="2"/>
      <c r="G240" s="2"/>
      <c r="H240" s="3"/>
      <c r="I240" s="3"/>
      <c r="J240" s="3"/>
      <c r="K240" s="3"/>
      <c r="L240" s="3"/>
      <c r="M240" s="3"/>
      <c r="N240" s="3"/>
      <c r="O240" s="3"/>
      <c r="P240" s="3"/>
    </row>
  </sheetData>
  <sheetProtection selectLockedCells="1" selectUnlockedCells="1"/>
  <mergeCells count="154">
    <mergeCell ref="D10:D12"/>
    <mergeCell ref="M10:M12"/>
    <mergeCell ref="H10:H12"/>
    <mergeCell ref="L10:L12"/>
    <mergeCell ref="G11:G12"/>
    <mergeCell ref="E10:G10"/>
    <mergeCell ref="I10:K10"/>
    <mergeCell ref="K11:K12"/>
    <mergeCell ref="E11:E12"/>
    <mergeCell ref="I11:I12"/>
    <mergeCell ref="J11:J12"/>
    <mergeCell ref="N11:N12"/>
    <mergeCell ref="A38:C38"/>
    <mergeCell ref="A37:C37"/>
    <mergeCell ref="A19:C19"/>
    <mergeCell ref="A21:C21"/>
    <mergeCell ref="A36:C36"/>
    <mergeCell ref="A20:C20"/>
    <mergeCell ref="A10:C12"/>
    <mergeCell ref="N10:P10"/>
    <mergeCell ref="P11:P12"/>
    <mergeCell ref="A14:C14"/>
    <mergeCell ref="O11:O12"/>
    <mergeCell ref="F11:F12"/>
    <mergeCell ref="A45:C45"/>
    <mergeCell ref="A32:C32"/>
    <mergeCell ref="A33:C33"/>
    <mergeCell ref="A34:C34"/>
    <mergeCell ref="A35:C35"/>
    <mergeCell ref="A40:C40"/>
    <mergeCell ref="A43:C43"/>
    <mergeCell ref="L51:L53"/>
    <mergeCell ref="A50:P50"/>
    <mergeCell ref="A23:C23"/>
    <mergeCell ref="A24:C24"/>
    <mergeCell ref="A25:C25"/>
    <mergeCell ref="A41:C41"/>
    <mergeCell ref="A42:C42"/>
    <mergeCell ref="A39:C39"/>
    <mergeCell ref="A44:C44"/>
    <mergeCell ref="A46:C46"/>
    <mergeCell ref="A48:C48"/>
    <mergeCell ref="A54:C54"/>
    <mergeCell ref="A55:C55"/>
    <mergeCell ref="A47:C47"/>
    <mergeCell ref="A56:C56"/>
    <mergeCell ref="S52:S53"/>
    <mergeCell ref="M51:M53"/>
    <mergeCell ref="A58:C58"/>
    <mergeCell ref="A59:C59"/>
    <mergeCell ref="A51:C53"/>
    <mergeCell ref="D51:D53"/>
    <mergeCell ref="E52:E53"/>
    <mergeCell ref="E51:G51"/>
    <mergeCell ref="G52:G53"/>
    <mergeCell ref="K52:K53"/>
    <mergeCell ref="A61:C61"/>
    <mergeCell ref="P52:P53"/>
    <mergeCell ref="R51:R53"/>
    <mergeCell ref="S51:T51"/>
    <mergeCell ref="I52:I53"/>
    <mergeCell ref="J52:J53"/>
    <mergeCell ref="N52:N53"/>
    <mergeCell ref="O52:O53"/>
    <mergeCell ref="N51:P51"/>
    <mergeCell ref="I51:K51"/>
    <mergeCell ref="A72:C72"/>
    <mergeCell ref="A73:C73"/>
    <mergeCell ref="T52:T53"/>
    <mergeCell ref="A62:C62"/>
    <mergeCell ref="A63:C63"/>
    <mergeCell ref="A64:C64"/>
    <mergeCell ref="A65:C65"/>
    <mergeCell ref="F52:F53"/>
    <mergeCell ref="H51:H53"/>
    <mergeCell ref="A60:C60"/>
    <mergeCell ref="M114:N114"/>
    <mergeCell ref="A102:C102"/>
    <mergeCell ref="A76:C76"/>
    <mergeCell ref="A105:C105"/>
    <mergeCell ref="E91:G91"/>
    <mergeCell ref="H91:H93"/>
    <mergeCell ref="I91:K91"/>
    <mergeCell ref="L91:L93"/>
    <mergeCell ref="M91:M93"/>
    <mergeCell ref="A98:C98"/>
    <mergeCell ref="A90:P90"/>
    <mergeCell ref="A91:C93"/>
    <mergeCell ref="D91:D93"/>
    <mergeCell ref="A104:C104"/>
    <mergeCell ref="N91:P91"/>
    <mergeCell ref="P92:P93"/>
    <mergeCell ref="O92:O93"/>
    <mergeCell ref="I92:I93"/>
    <mergeCell ref="J1:P1"/>
    <mergeCell ref="J2:P2"/>
    <mergeCell ref="J3:P3"/>
    <mergeCell ref="A17:C17"/>
    <mergeCell ref="A22:C22"/>
    <mergeCell ref="A15:C15"/>
    <mergeCell ref="A16:C16"/>
    <mergeCell ref="A13:C13"/>
    <mergeCell ref="A18:C18"/>
    <mergeCell ref="A8:P8"/>
    <mergeCell ref="A68:C68"/>
    <mergeCell ref="A57:C57"/>
    <mergeCell ref="A80:C80"/>
    <mergeCell ref="A31:C31"/>
    <mergeCell ref="A29:C29"/>
    <mergeCell ref="A67:C67"/>
    <mergeCell ref="A79:C79"/>
    <mergeCell ref="A69:C69"/>
    <mergeCell ref="A70:C70"/>
    <mergeCell ref="A71:C71"/>
    <mergeCell ref="A86:C86"/>
    <mergeCell ref="A95:C95"/>
    <mergeCell ref="A26:C26"/>
    <mergeCell ref="A27:C27"/>
    <mergeCell ref="A30:C30"/>
    <mergeCell ref="A66:C66"/>
    <mergeCell ref="A77:C77"/>
    <mergeCell ref="A78:C78"/>
    <mergeCell ref="A74:C74"/>
    <mergeCell ref="A75:C75"/>
    <mergeCell ref="A9:P9"/>
    <mergeCell ref="R91:R93"/>
    <mergeCell ref="S91:T91"/>
    <mergeCell ref="E92:E93"/>
    <mergeCell ref="F92:F93"/>
    <mergeCell ref="G92:G93"/>
    <mergeCell ref="J92:J93"/>
    <mergeCell ref="K92:K93"/>
    <mergeCell ref="N92:N93"/>
    <mergeCell ref="T92:T93"/>
    <mergeCell ref="A88:C88"/>
    <mergeCell ref="A107:C107"/>
    <mergeCell ref="A100:C100"/>
    <mergeCell ref="A101:C101"/>
    <mergeCell ref="A94:C94"/>
    <mergeCell ref="A96:C96"/>
    <mergeCell ref="A103:C103"/>
    <mergeCell ref="A97:C97"/>
    <mergeCell ref="A99:C99"/>
    <mergeCell ref="A106:C106"/>
    <mergeCell ref="A28:C28"/>
    <mergeCell ref="A110:P110"/>
    <mergeCell ref="S92:S93"/>
    <mergeCell ref="A81:C81"/>
    <mergeCell ref="A82:C82"/>
    <mergeCell ref="A83:C83"/>
    <mergeCell ref="A84:C84"/>
    <mergeCell ref="A85:C85"/>
    <mergeCell ref="A109:P109"/>
    <mergeCell ref="A87:C87"/>
  </mergeCells>
  <printOptions horizontalCentered="1"/>
  <pageMargins left="0.5905511811023623" right="0.5905511811023623" top="0.984251968503937" bottom="0.3937007874015748" header="0" footer="0"/>
  <pageSetup fitToHeight="3" horizontalDpi="600" verticalDpi="600" orientation="landscape" paperSize="9" scale="37" r:id="rId1"/>
  <rowBreaks count="2" manualBreakCount="2">
    <brk id="48" max="15" man="1"/>
    <brk id="88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WORK</cp:lastModifiedBy>
  <cp:lastPrinted>2017-11-24T13:31:03Z</cp:lastPrinted>
  <dcterms:modified xsi:type="dcterms:W3CDTF">2017-11-24T13:31:50Z</dcterms:modified>
  <cp:category/>
  <cp:version/>
  <cp:contentType/>
  <cp:contentStatus/>
</cp:coreProperties>
</file>