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'дод1'!$A$1:$F$53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<sst xmlns="http://schemas.openxmlformats.org/spreadsheetml/2006/main" count="53" uniqueCount="52">
  <si>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</si>
  <si>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</si>
  <si>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</si>
  <si>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</si>
  <si>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</si>
  <si>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</si>
  <si>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</si>
  <si>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</si>
  <si>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</si>
  <si>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</si>
  <si>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</si>
  <si>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</si>
  <si>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</si>
  <si>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</si>
  <si>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</si>
  <si>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</si>
  <si>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</si>
  <si>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</si>
  <si>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</si>
  <si>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</si>
  <si>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</si>
  <si>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</si>
  <si>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</si>
  <si>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</si>
  <si>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</si>
  <si>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</si>
  <si>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</si>
  <si>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</si>
  <si>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</si>
  <si>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</si>
  <si>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</si>
  <si>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</si>
  <si>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</si>
  <si>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</si>
  <si>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</si>
  <si>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</si>
  <si>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</si>
  <si>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</si>
  <si>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</si>
  <si>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</si>
  <si>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</si>
  <si>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</si>
  <si>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</si>
  <si>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</si>
  <si>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</si>
  <si>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</si>
  <si>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</si>
  <si>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</si>
  <si>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Заступник голови районної у місті ради                                                                                                І. Криворотній</t>
  </si>
  <si>
    <t xml:space="preserve">                      Додаток 1       </t>
  </si>
  <si>
    <t>Туристичний збір, сплачений фізичними особами</t>
  </si>
  <si>
    <t xml:space="preserve">                      від 24 листопада 2017 року № 174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</si>
</sst>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i/>
      <sz val="16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horizontal="left" vertical="center" wrapText="1"/>
      <protection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Fill="1" applyAlignment="1">
      <alignment vertical="center"/>
    </xf>
    <xf numFmtId="0" fontId="37" fillId="57" borderId="0" xfId="0" applyFont="1" applyFill="1" applyAlignment="1">
      <alignment horizontal="left" vertical="center"/>
    </xf>
    <xf numFmtId="0" fontId="0" fillId="57" borderId="0" xfId="0" applyFont="1" applyFill="1" applyAlignment="1">
      <alignment/>
    </xf>
    <xf numFmtId="0" fontId="37" fillId="57" borderId="0" xfId="0" applyFont="1" applyFill="1" applyBorder="1" applyAlignment="1">
      <alignment horizontal="left"/>
    </xf>
    <xf numFmtId="0" fontId="40" fillId="57" borderId="0" xfId="0" applyFont="1" applyFill="1" applyBorder="1" applyAlignment="1">
      <alignment/>
    </xf>
    <xf numFmtId="0" fontId="37" fillId="57" borderId="0" xfId="0" applyFont="1" applyFill="1" applyAlignment="1">
      <alignment vertical="center"/>
    </xf>
    <xf numFmtId="0" fontId="43" fillId="57" borderId="0" xfId="0" applyFont="1" applyFill="1" applyAlignment="1">
      <alignment horizontal="justify" vertical="center"/>
    </xf>
    <xf numFmtId="0" fontId="0" fillId="57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view="pageBreakPreview" zoomScale="70" zoomScaleSheetLayoutView="70" zoomScalePageLayoutView="0" workbookViewId="0" topLeftCell="A1">
      <selection activeCell="C1" sqref="C1:F3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7" max="7" width="8.16015625" style="0" customWidth="1"/>
    <col min="8" max="8" width="7.33203125" style="0" customWidth="1"/>
  </cols>
  <sheetData>
    <row r="1" spans="1:253" s="3" customFormat="1" ht="26.25" customHeight="1">
      <c r="A1" s="1"/>
      <c r="B1" s="1"/>
      <c r="C1" s="62" t="s">
        <v>49</v>
      </c>
      <c r="D1" s="62"/>
      <c r="E1" s="62"/>
      <c r="F1" s="62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2" t="s">
        <v>32</v>
      </c>
      <c r="D2" s="62"/>
      <c r="E2" s="62"/>
      <c r="F2" s="62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2" t="s">
        <v>51</v>
      </c>
      <c r="D3" s="62"/>
      <c r="E3" s="62"/>
      <c r="F3" s="62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45"/>
      <c r="E4" s="46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4" t="s">
        <v>43</v>
      </c>
      <c r="B5" s="64"/>
      <c r="C5" s="64"/>
      <c r="D5" s="64"/>
      <c r="E5" s="64"/>
      <c r="F5" s="64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3" t="s">
        <v>0</v>
      </c>
      <c r="B8" s="63" t="s">
        <v>1</v>
      </c>
      <c r="C8" s="63" t="s">
        <v>8</v>
      </c>
      <c r="D8" s="63" t="s">
        <v>6</v>
      </c>
      <c r="E8" s="63" t="s">
        <v>7</v>
      </c>
      <c r="F8" s="63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63"/>
      <c r="B9" s="63"/>
      <c r="C9" s="63"/>
      <c r="D9" s="63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36416000</v>
      </c>
      <c r="D10" s="21">
        <f>D11</f>
        <v>36416000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36416000</v>
      </c>
      <c r="D11" s="22">
        <f>D12+D21+D24</f>
        <v>36416000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6250600</v>
      </c>
      <c r="D12" s="22">
        <f>SUM(D13:D20)</f>
        <v>6250600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7">D14+E14</f>
        <v>130000</v>
      </c>
      <c r="D14" s="22">
        <f>45000+24500+60500</f>
        <v>130000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165000</v>
      </c>
      <c r="D15" s="22">
        <f>180000-15000</f>
        <v>165000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5061700</v>
      </c>
      <c r="D16" s="22">
        <f>4623800+437900</f>
        <v>5061700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106000</v>
      </c>
      <c r="D17" s="30">
        <f>119800-13800</f>
        <v>106000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647900</v>
      </c>
      <c r="D18" s="30">
        <f>913100-265200</f>
        <v>647900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23600</v>
      </c>
      <c r="D19" s="30">
        <f>25000-1400</f>
        <v>23600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81400</v>
      </c>
      <c r="D20" s="30">
        <f>86700-5300</f>
        <v>81400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37</v>
      </c>
      <c r="C21" s="22">
        <f>D21+E21</f>
        <v>19300</v>
      </c>
      <c r="D21" s="22">
        <f>D22+D23</f>
        <v>19300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44</v>
      </c>
      <c r="C22" s="22">
        <f aca="true" t="shared" si="1" ref="C22:C27">D22+E22</f>
        <v>1000</v>
      </c>
      <c r="D22" s="22">
        <f>1400-400</f>
        <v>1000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18030200</v>
      </c>
      <c r="B23" s="26" t="s">
        <v>50</v>
      </c>
      <c r="C23" s="22">
        <f t="shared" si="1"/>
        <v>18300</v>
      </c>
      <c r="D23" s="22">
        <v>18300</v>
      </c>
      <c r="E23" s="23"/>
      <c r="F23" s="23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3.25" customHeight="1">
      <c r="A24" s="24">
        <v>18050000</v>
      </c>
      <c r="B24" s="26" t="s">
        <v>38</v>
      </c>
      <c r="C24" s="22">
        <f t="shared" si="1"/>
        <v>30146100</v>
      </c>
      <c r="D24" s="22">
        <f>D25+D26</f>
        <v>30146100</v>
      </c>
      <c r="E24" s="39"/>
      <c r="F24" s="39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41" customFormat="1" ht="23.25" customHeight="1">
      <c r="A25" s="42" t="s">
        <v>39</v>
      </c>
      <c r="B25" s="43" t="s">
        <v>40</v>
      </c>
      <c r="C25" s="22">
        <f t="shared" si="1"/>
        <v>6478600</v>
      </c>
      <c r="D25" s="22">
        <f>8119500+185000-1825900</f>
        <v>6478600</v>
      </c>
      <c r="E25" s="39"/>
      <c r="F25" s="39"/>
      <c r="G25" s="40"/>
      <c r="H25" s="40"/>
      <c r="I25" s="40"/>
      <c r="J25" s="40"/>
      <c r="K25" s="40"/>
      <c r="L25" s="40"/>
      <c r="IK25" s="40"/>
      <c r="IL25" s="40"/>
      <c r="IM25" s="40"/>
      <c r="IN25" s="40"/>
      <c r="IO25" s="40"/>
      <c r="IP25" s="40"/>
      <c r="IQ25" s="40"/>
      <c r="IR25" s="40"/>
      <c r="IS25" s="40"/>
    </row>
    <row r="26" spans="1:253" s="41" customFormat="1" ht="23.25" customHeight="1">
      <c r="A26" s="42" t="s">
        <v>41</v>
      </c>
      <c r="B26" s="43" t="s">
        <v>42</v>
      </c>
      <c r="C26" s="22">
        <f t="shared" si="1"/>
        <v>23667500</v>
      </c>
      <c r="D26" s="22">
        <f>28641900-7038300+400000+1663900</f>
        <v>23667500</v>
      </c>
      <c r="E26" s="39"/>
      <c r="F26" s="39"/>
      <c r="G26" s="40"/>
      <c r="H26" s="40"/>
      <c r="I26" s="40"/>
      <c r="J26" s="40"/>
      <c r="K26" s="40"/>
      <c r="L26" s="40"/>
      <c r="IK26" s="40"/>
      <c r="IL26" s="40"/>
      <c r="IM26" s="40"/>
      <c r="IN26" s="40"/>
      <c r="IO26" s="40"/>
      <c r="IP26" s="40"/>
      <c r="IQ26" s="40"/>
      <c r="IR26" s="40"/>
      <c r="IS26" s="40"/>
    </row>
    <row r="27" spans="1:253" s="11" customFormat="1" ht="24" customHeight="1">
      <c r="A27" s="19">
        <v>20000000</v>
      </c>
      <c r="B27" s="25" t="s">
        <v>4</v>
      </c>
      <c r="C27" s="21">
        <f t="shared" si="1"/>
        <v>773658</v>
      </c>
      <c r="D27" s="21">
        <f>D28+D31+D34</f>
        <v>193200</v>
      </c>
      <c r="E27" s="21">
        <f>E28+E31+E34</f>
        <v>580458</v>
      </c>
      <c r="F27" s="21">
        <f>F28+F34</f>
        <v>0</v>
      </c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8" customFormat="1" ht="21" customHeight="1">
      <c r="A28" s="24">
        <v>21000000</v>
      </c>
      <c r="B28" s="26" t="s">
        <v>5</v>
      </c>
      <c r="C28" s="22">
        <f t="shared" si="0"/>
        <v>60000</v>
      </c>
      <c r="D28" s="22">
        <f>D29</f>
        <v>60000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21080000</v>
      </c>
      <c r="B29" s="26" t="s">
        <v>19</v>
      </c>
      <c r="C29" s="22">
        <f t="shared" si="0"/>
        <v>60000</v>
      </c>
      <c r="D29" s="22">
        <f>D30</f>
        <v>60000</v>
      </c>
      <c r="E29" s="22">
        <f>E30</f>
        <v>0</v>
      </c>
      <c r="F29" s="22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8.75" customHeight="1">
      <c r="A30" s="24">
        <v>21081100</v>
      </c>
      <c r="B30" s="26" t="s">
        <v>20</v>
      </c>
      <c r="C30" s="22">
        <f t="shared" si="0"/>
        <v>60000</v>
      </c>
      <c r="D30" s="22">
        <f>20500+39500</f>
        <v>60000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41.25" customHeight="1">
      <c r="A31" s="24">
        <v>22000000</v>
      </c>
      <c r="B31" s="26" t="s">
        <v>36</v>
      </c>
      <c r="C31" s="22">
        <f t="shared" si="0"/>
        <v>133200</v>
      </c>
      <c r="D31" s="22">
        <f>D32</f>
        <v>133200</v>
      </c>
      <c r="E31" s="23"/>
      <c r="F31" s="23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3.25" customHeight="1">
      <c r="A32" s="24">
        <v>22010000</v>
      </c>
      <c r="B32" s="26" t="s">
        <v>35</v>
      </c>
      <c r="C32" s="22">
        <f t="shared" si="0"/>
        <v>133200</v>
      </c>
      <c r="D32" s="22">
        <f>D33</f>
        <v>133200</v>
      </c>
      <c r="E32" s="23"/>
      <c r="F32" s="23"/>
      <c r="G32" s="7"/>
      <c r="H32" s="44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22012500</v>
      </c>
      <c r="B33" s="26" t="s">
        <v>34</v>
      </c>
      <c r="C33" s="22">
        <f t="shared" si="0"/>
        <v>133200</v>
      </c>
      <c r="D33" s="22">
        <f>150800-17600</f>
        <v>133200</v>
      </c>
      <c r="E33" s="23"/>
      <c r="F33" s="23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21.75" customHeight="1">
      <c r="A34" s="24">
        <v>25000000</v>
      </c>
      <c r="B34" s="26" t="s">
        <v>9</v>
      </c>
      <c r="C34" s="22">
        <f t="shared" si="0"/>
        <v>580458</v>
      </c>
      <c r="D34" s="22">
        <f>D35</f>
        <v>0</v>
      </c>
      <c r="E34" s="22">
        <f>E35</f>
        <v>580458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41.25" customHeight="1">
      <c r="A35" s="24">
        <v>25010000</v>
      </c>
      <c r="B35" s="26" t="s">
        <v>21</v>
      </c>
      <c r="C35" s="22">
        <f t="shared" si="0"/>
        <v>580458</v>
      </c>
      <c r="D35" s="22">
        <f>D36+D37</f>
        <v>0</v>
      </c>
      <c r="E35" s="22">
        <f>E36+E37</f>
        <v>580458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39.75" customHeight="1">
      <c r="A36" s="24">
        <v>25010100</v>
      </c>
      <c r="B36" s="26" t="s">
        <v>22</v>
      </c>
      <c r="C36" s="22">
        <f t="shared" si="0"/>
        <v>553670</v>
      </c>
      <c r="D36" s="22">
        <v>0</v>
      </c>
      <c r="E36" s="22">
        <f>954600-400930</f>
        <v>553670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8" customFormat="1" ht="20.25" customHeight="1">
      <c r="A37" s="24">
        <v>25010300</v>
      </c>
      <c r="B37" s="26" t="s">
        <v>23</v>
      </c>
      <c r="C37" s="22">
        <f t="shared" si="0"/>
        <v>26788</v>
      </c>
      <c r="D37" s="22">
        <v>0</v>
      </c>
      <c r="E37" s="22">
        <f>91012-64224</f>
        <v>26788</v>
      </c>
      <c r="F37" s="22"/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1" customFormat="1" ht="20.25" customHeight="1">
      <c r="A38" s="19">
        <v>40000000</v>
      </c>
      <c r="B38" s="25" t="s">
        <v>2</v>
      </c>
      <c r="C38" s="21">
        <f>D38+E38</f>
        <v>153433183</v>
      </c>
      <c r="D38" s="21">
        <f>D39</f>
        <v>153433183</v>
      </c>
      <c r="E38" s="21">
        <f>E39</f>
        <v>0</v>
      </c>
      <c r="F38" s="21">
        <f>F39</f>
        <v>0</v>
      </c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8" customFormat="1" ht="21" customHeight="1">
      <c r="A39" s="24">
        <v>41000000</v>
      </c>
      <c r="B39" s="26" t="s">
        <v>10</v>
      </c>
      <c r="C39" s="22">
        <f>D39+E39</f>
        <v>153433183</v>
      </c>
      <c r="D39" s="22">
        <f>D40+D42</f>
        <v>153433183</v>
      </c>
      <c r="E39" s="22">
        <f>E40+E42</f>
        <v>0</v>
      </c>
      <c r="F39" s="22"/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1.75" customHeight="1">
      <c r="A40" s="24">
        <v>41020000</v>
      </c>
      <c r="B40" s="26" t="s">
        <v>11</v>
      </c>
      <c r="C40" s="22">
        <f>D40+E40</f>
        <v>12535965</v>
      </c>
      <c r="D40" s="22">
        <f>D41</f>
        <v>12535965</v>
      </c>
      <c r="E40" s="22">
        <f>E41</f>
        <v>0</v>
      </c>
      <c r="F40" s="22">
        <f>F41</f>
        <v>0</v>
      </c>
      <c r="G40" s="7"/>
      <c r="H40" s="7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8" customFormat="1" ht="25.5" customHeight="1">
      <c r="A41" s="24">
        <v>41020900</v>
      </c>
      <c r="B41" s="26" t="s">
        <v>26</v>
      </c>
      <c r="C41" s="22">
        <f>D41+E41</f>
        <v>12535965</v>
      </c>
      <c r="D41" s="22">
        <f>11315750+3500000-4678585+482500+1916300</f>
        <v>12535965</v>
      </c>
      <c r="E41" s="22"/>
      <c r="F41" s="22"/>
      <c r="G41" s="7"/>
      <c r="H41" s="35"/>
      <c r="I41" s="7"/>
      <c r="J41" s="7"/>
      <c r="K41" s="7"/>
      <c r="L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:253" s="6" customFormat="1" ht="20.25" customHeight="1">
      <c r="A42" s="24">
        <v>41030000</v>
      </c>
      <c r="B42" s="27" t="s">
        <v>12</v>
      </c>
      <c r="C42" s="22">
        <f>C43+C44+C46</f>
        <v>140897218</v>
      </c>
      <c r="D42" s="22">
        <f>D43+D44+D46</f>
        <v>140897218</v>
      </c>
      <c r="E42" s="22">
        <f>E43+E44+E46</f>
        <v>0</v>
      </c>
      <c r="F42" s="22">
        <f>F43+F44+F46</f>
        <v>0</v>
      </c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01.25" customHeight="1">
      <c r="A43" s="24">
        <v>41030600</v>
      </c>
      <c r="B43" s="27" t="s">
        <v>27</v>
      </c>
      <c r="C43" s="22">
        <f>D43+E43</f>
        <v>139440200</v>
      </c>
      <c r="D43" s="22">
        <v>139440200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27" customHeight="1">
      <c r="A44" s="24">
        <v>41035000</v>
      </c>
      <c r="B44" s="27" t="s">
        <v>46</v>
      </c>
      <c r="C44" s="22">
        <f>C45</f>
        <v>569600</v>
      </c>
      <c r="D44" s="22">
        <f>D45</f>
        <v>569600</v>
      </c>
      <c r="E44" s="22"/>
      <c r="F44" s="22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63" customHeight="1">
      <c r="A45" s="24"/>
      <c r="B45" s="52" t="s">
        <v>47</v>
      </c>
      <c r="C45" s="53">
        <f>D45+E45</f>
        <v>569600</v>
      </c>
      <c r="D45" s="53">
        <f>65600+199000+10000+150000+140000+5000</f>
        <v>569600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6" customFormat="1" ht="166.5" customHeight="1">
      <c r="A46" s="24">
        <v>41035800</v>
      </c>
      <c r="B46" s="27" t="s">
        <v>45</v>
      </c>
      <c r="C46" s="22">
        <f>D46+E46</f>
        <v>887418</v>
      </c>
      <c r="D46" s="22">
        <f>947418-60000</f>
        <v>887418</v>
      </c>
      <c r="E46" s="23"/>
      <c r="F46" s="23"/>
      <c r="G46" s="2"/>
      <c r="H46" s="2"/>
      <c r="I46" s="2"/>
      <c r="J46" s="2"/>
      <c r="K46" s="2"/>
      <c r="L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11" customFormat="1" ht="36.75" customHeight="1">
      <c r="A47" s="19"/>
      <c r="B47" s="16" t="s">
        <v>13</v>
      </c>
      <c r="C47" s="31">
        <f>D47+E47</f>
        <v>190622841</v>
      </c>
      <c r="D47" s="31">
        <f>D38+D27+D10</f>
        <v>190042383</v>
      </c>
      <c r="E47" s="31">
        <f>E38+E27+E10</f>
        <v>580458</v>
      </c>
      <c r="F47" s="31">
        <f>F38+F27+F10</f>
        <v>0</v>
      </c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3" customFormat="1" ht="75" customHeight="1">
      <c r="A48" s="1"/>
      <c r="B48" s="1"/>
      <c r="C48" s="20"/>
      <c r="D48" s="20"/>
      <c r="E48" s="37"/>
      <c r="F48" s="1"/>
      <c r="G48" s="1"/>
      <c r="H48" s="1"/>
      <c r="I48" s="1"/>
      <c r="J48" s="1"/>
      <c r="K48" s="1"/>
      <c r="L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16" s="38" customFormat="1" ht="27.75" customHeight="1">
      <c r="A49" s="28" t="s">
        <v>48</v>
      </c>
      <c r="B49" s="28"/>
      <c r="C49" s="28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8" customFormat="1" ht="35.25" customHeight="1">
      <c r="A50" s="28"/>
      <c r="B50" s="28"/>
      <c r="C50" s="28"/>
      <c r="D50" s="4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58" customFormat="1" ht="29.25" customHeight="1">
      <c r="A51" s="55"/>
      <c r="B51" s="55"/>
      <c r="C51" s="56"/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253" s="56" customFormat="1" ht="27" customHeight="1">
      <c r="A52" s="59"/>
      <c r="B52" s="59"/>
      <c r="F52" s="60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3" customFormat="1" ht="27.75" customHeight="1">
      <c r="A53" s="54"/>
      <c r="B53" s="48"/>
      <c r="C53" s="49"/>
      <c r="D53" s="49"/>
      <c r="E53" s="50"/>
      <c r="F53" s="51"/>
      <c r="G53" s="1"/>
      <c r="H53" s="1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ht="30" customHeight="1">
      <c r="A54" s="48"/>
      <c r="B54" s="48"/>
      <c r="C54" s="49"/>
      <c r="D54" s="49"/>
      <c r="E54" s="50"/>
      <c r="F54" s="51"/>
      <c r="G54" s="1"/>
      <c r="H54" s="1"/>
      <c r="I54" s="1"/>
      <c r="J54" s="1"/>
      <c r="K54" s="1"/>
      <c r="L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3" customFormat="1" ht="51" customHeight="1">
      <c r="A55" s="36"/>
      <c r="B55" s="36"/>
      <c r="C55" s="34"/>
      <c r="D55" s="34"/>
      <c r="E55" s="34"/>
      <c r="F55" s="34"/>
      <c r="G55" s="32"/>
      <c r="H55" s="32"/>
      <c r="I55" s="32"/>
      <c r="J55" s="32"/>
      <c r="K55" s="32"/>
      <c r="L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6" ht="22.5">
      <c r="A56" s="14"/>
      <c r="B56" s="14"/>
      <c r="C56" s="14"/>
      <c r="D56" s="17"/>
      <c r="E56" s="14"/>
      <c r="F56" s="15"/>
    </row>
    <row r="57" spans="1:5" ht="22.5">
      <c r="A57" s="13"/>
      <c r="B57" s="13"/>
      <c r="C57" s="13"/>
      <c r="D57" s="13"/>
      <c r="E57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IT2</cp:lastModifiedBy>
  <cp:lastPrinted>2017-11-24T13:37:20Z</cp:lastPrinted>
  <dcterms:created xsi:type="dcterms:W3CDTF">2014-01-17T10:52:16Z</dcterms:created>
  <dcterms:modified xsi:type="dcterms:W3CDTF">2017-11-27T14:20:22Z</dcterms:modified>
  <cp:category/>
  <cp:version/>
  <cp:contentType/>
  <cp:contentStatus/>
</cp:coreProperties>
</file>