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3 (2)" sheetId="1" r:id="rId1"/>
  </sheets>
  <definedNames/>
  <calcPr fullCalcOnLoad="1"/>
</workbook>
</file>

<file path=xl/sharedStrings.xml><?xml version="1.0" encoding="utf-8"?>
<sst xmlns="http://schemas.openxmlformats.org/spreadsheetml/2006/main" count="103" uniqueCount="89">
  <si>
    <t>Всього</t>
  </si>
  <si>
    <t>з них:</t>
  </si>
  <si>
    <t>оплата</t>
  </si>
  <si>
    <t>Органи місцевого самоврядування</t>
  </si>
  <si>
    <t>Назва головного розпорядника</t>
  </si>
  <si>
    <t>Видатки загального фонду</t>
  </si>
  <si>
    <t>Видатки спеціального фонду</t>
  </si>
  <si>
    <t>Виконавчий комітет Саксаганської</t>
  </si>
  <si>
    <t>Одноразова допомога при народженні дитини</t>
  </si>
  <si>
    <t>Допомога на дітей одиноким матерям</t>
  </si>
  <si>
    <t>розвитку</t>
  </si>
  <si>
    <t>праці</t>
  </si>
  <si>
    <t>Тимчасова державна допомога дітям</t>
  </si>
  <si>
    <t>районної у місті ради</t>
  </si>
  <si>
    <t>за головними розпорядниками коштів</t>
  </si>
  <si>
    <t>споживання</t>
  </si>
  <si>
    <t>комунальні послуги та енергоносії</t>
  </si>
  <si>
    <t>Державна соціальна допомога інвалідам з дитинства та дітям-інвалідам</t>
  </si>
  <si>
    <t>Філармонії, музичні колективи і ансамблі та інші мистецькі заклади та заходи</t>
  </si>
  <si>
    <t xml:space="preserve">Соціальні програми і заходи державних органів у справах молоді </t>
  </si>
  <si>
    <t>Центри  соціально-психологічної реабілітації дітей</t>
  </si>
  <si>
    <t xml:space="preserve">            до рішення  районної у місті ради</t>
  </si>
  <si>
    <t>010116</t>
  </si>
  <si>
    <t>090412</t>
  </si>
  <si>
    <t>091103</t>
  </si>
  <si>
    <t>091104</t>
  </si>
  <si>
    <t>091107</t>
  </si>
  <si>
    <t>090802</t>
  </si>
  <si>
    <t>090701</t>
  </si>
  <si>
    <t>070303</t>
  </si>
  <si>
    <t>090302</t>
  </si>
  <si>
    <t>090304</t>
  </si>
  <si>
    <t>090305</t>
  </si>
  <si>
    <t>090401</t>
  </si>
  <si>
    <t>091204</t>
  </si>
  <si>
    <t>091300</t>
  </si>
  <si>
    <t>Інші програми соціального захисту дітей</t>
  </si>
  <si>
    <t>Утримання та навчально-тренувальна робота дитячо-юнацьких спортивних шкіл</t>
  </si>
  <si>
    <t>Управління праці та соціального захисту населення виконкому Саксаганської районної у місті ради</t>
  </si>
  <si>
    <t>Відділ освіти виконкому Саксаганської районної у місті  ради</t>
  </si>
  <si>
    <t>В.Беззубченко</t>
  </si>
  <si>
    <t xml:space="preserve">Соціальні програми і заходи державних органів у справах сім'ї </t>
  </si>
  <si>
    <t>Державна соціальна допомога малозабезпеченим сім'ям</t>
  </si>
  <si>
    <t>Соціальні програми і заходи державних органів з питань забезпечення рівних прав та можливостей жінок і чоловіків</t>
  </si>
  <si>
    <t>Допомога при усиновленні дитини</t>
  </si>
  <si>
    <t>Заступник голови районної у місті ради</t>
  </si>
  <si>
    <t>грн.</t>
  </si>
  <si>
    <t>Допомога у зв'язку з вагітністю і пологами</t>
  </si>
  <si>
    <t>90203</t>
  </si>
  <si>
    <t>Інші видатки на соціальний захист населення</t>
  </si>
  <si>
    <t>090303</t>
  </si>
  <si>
    <t>Допомога на дітей, над якими встановлено опіку чи піклування</t>
  </si>
  <si>
    <t>90308</t>
  </si>
  <si>
    <t>Територіальні центри  і відділення соціальної допомоги  на дому</t>
  </si>
  <si>
    <t>250915</t>
  </si>
  <si>
    <t xml:space="preserve">Фінансування ремонту приміщень управлінь праці та соціального захисту виконавчих органів міських ( міст республіканського в Автономній Республіці Крим і обласного значення), районних у містах Києві і Севастополі та районних у містах рад для здійснення  заходів виконання спільного із Світовим банком проекту "Вдосконалення системи соціальної допомоги" </t>
  </si>
  <si>
    <r>
      <t xml:space="preserve">            </t>
    </r>
    <r>
      <rPr>
        <b/>
        <sz val="14"/>
        <rFont val="Arial"/>
        <family val="2"/>
      </rPr>
      <t>Додаток № 3</t>
    </r>
  </si>
  <si>
    <t>Код типової відомчої класифікації</t>
  </si>
  <si>
    <t xml:space="preserve">Код тимчасової відомчої класифікації видатків </t>
  </si>
  <si>
    <t xml:space="preserve">РАЗОМ ВИДАТКІВ </t>
  </si>
  <si>
    <t xml:space="preserve">Найменування коду тимчасової класифікації видатків та кредитування місцевих бюджетів </t>
  </si>
  <si>
    <t>Разом</t>
  </si>
  <si>
    <t>Допомога на догляд за дитиною віком до 3 років</t>
  </si>
  <si>
    <t>Проведення навчально-тренувальних зборів і змагань</t>
  </si>
  <si>
    <t>006</t>
  </si>
  <si>
    <t>020</t>
  </si>
  <si>
    <t>050</t>
  </si>
  <si>
    <t>Інші пільги ветеранам війни, особам, на яких поширюється чинність Закону України "Про статус ветеранів війни, гарантії їх соціального захисту", особам, які мають особливі заслуги перед Батьківщиною, вдовам ( вдівцям) та батькам померлих (загиблих) осіб, які мають особливі заслуги перед Батьківщиною, ветеранам праці, особам , які мають особливі трудові заслуги перед Батьківщиною, вдовам ( вдівцям) та батькам померлих ( загиблих ) осіб, які мають особливі трудові заслуги перед Батьківщиною, жертвам нацистських переслідувань та реабілітованим громадянам, які стали інвалідами внаслідок репресій або є пенсіонерами.</t>
  </si>
  <si>
    <t>в тому числі за рахунок  субвенції з державного бюджету місцевим бюджетам  на виплату державної соціальної допомоги на дітей-сиріт та 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принципом" гроші ходять за дитиною"</t>
  </si>
  <si>
    <t>в тому числі за рахунок  субвенції з державного бюджету місцевим бюджетам на надання пільг з послуг зв'язку та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та компенсацію за пільговий проїзд окремих категорій громадян</t>
  </si>
  <si>
    <t>в тому числі за рахунок субвенції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</t>
  </si>
  <si>
    <t xml:space="preserve">в тому числі за рахунок субвенції з державного бюджету місцевим на фінансування ремонту приміщень управлінь праці та соціального захисту виконавчих органів міських ( міст республіканського в Автономній Республіці Крим і обласного значення), районних у містах Києві і Севастополі та районних у містах рад для здійснення  заходів виконання спільного із Світовим банком проекту "Вдосконалення системи соціальної допомоги" </t>
  </si>
  <si>
    <t xml:space="preserve"> виплату допомоги сім'ям з дітьми, малозабезпеченим сім'ям, інвалідам з дитинства, дітям-інвалідам та тимчасової державної допомоги дітям</t>
  </si>
  <si>
    <t xml:space="preserve"> надання пільг з послуг зв'язку та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та компенсацію за пільговий проїзд окремих категорій громадян</t>
  </si>
  <si>
    <t xml:space="preserve"> фінансування ремонту приміщень управлінь праці та соціального захисту виконавчих органів міських ( міст республіканського в Автономній Республіці Крим і обласного значення), районних у містах Києві і Севастополі та районних у містах рад для здійснення  заходів виконання спільного із Світовим банком проекту "Вдосконалення системи соціальної допомоги" </t>
  </si>
  <si>
    <t xml:space="preserve">  У тому числі за рахунок субвенцій з державного бюджету місцевим бюджетам</t>
  </si>
  <si>
    <t xml:space="preserve">Дитячі будинки(в тому числі сімейного типу, прийомні сім'ї) </t>
  </si>
  <si>
    <t xml:space="preserve">Розподіл видатків районного бюджету  на  2011 рік </t>
  </si>
  <si>
    <t xml:space="preserve">            від                     № </t>
  </si>
  <si>
    <t>оплата праці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</si>
  <si>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</si>
  <si>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</si>
  <si>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091214</t>
  </si>
  <si>
    <t>Інші установи та заклади</t>
  </si>
  <si>
    <t>Ю.Красножон</t>
  </si>
  <si>
    <t>у тому числі за рахунок  субвенцій з державного бюджету місцевим бюджетам</t>
  </si>
  <si>
    <t xml:space="preserve">у тому числі за рахунок інших субвенцій </t>
  </si>
  <si>
    <t>2</t>
  </si>
  <si>
    <t xml:space="preserve"> виплату державної соціальної допомоги на дітей-сиріт та дітей 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принципом" гроші ходять за дитиною"</t>
  </si>
</sst>
</file>

<file path=xl/styles.xml><?xml version="1.0" encoding="utf-8"?>
<styleSheet xmlns="http://schemas.openxmlformats.org/spreadsheetml/2006/main">
  <numFmts count="2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22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14"/>
      <name val="Arial"/>
      <family val="0"/>
    </font>
    <font>
      <sz val="10"/>
      <color indexed="9"/>
      <name val="Arial"/>
      <family val="0"/>
    </font>
    <font>
      <sz val="10"/>
      <color indexed="9"/>
      <name val="Bookman Old Style"/>
      <family val="1"/>
    </font>
    <font>
      <sz val="14"/>
      <color indexed="9"/>
      <name val="Rage Italic"/>
      <family val="4"/>
    </font>
    <font>
      <sz val="10"/>
      <color indexed="9"/>
      <name val="Rage Italic"/>
      <family val="4"/>
    </font>
    <font>
      <b/>
      <i/>
      <sz val="14"/>
      <name val="Arial"/>
      <family val="2"/>
    </font>
    <font>
      <b/>
      <sz val="14"/>
      <name val="Arial"/>
      <family val="2"/>
    </font>
    <font>
      <sz val="14"/>
      <color indexed="8"/>
      <name val="Arial"/>
      <family val="0"/>
    </font>
    <font>
      <b/>
      <sz val="12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20"/>
      <name val="Arial"/>
      <family val="2"/>
    </font>
    <font>
      <sz val="20"/>
      <name val="Arial"/>
      <family val="2"/>
    </font>
    <font>
      <b/>
      <sz val="14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6" fillId="0" borderId="0" xfId="0" applyFont="1" applyAlignment="1">
      <alignment/>
    </xf>
    <xf numFmtId="0" fontId="4" fillId="0" borderId="2" xfId="0" applyFont="1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3" xfId="0" applyFont="1" applyBorder="1" applyAlignment="1">
      <alignment/>
    </xf>
    <xf numFmtId="0" fontId="14" fillId="0" borderId="2" xfId="0" applyFont="1" applyBorder="1" applyAlignment="1">
      <alignment/>
    </xf>
    <xf numFmtId="0" fontId="14" fillId="0" borderId="4" xfId="0" applyFont="1" applyBorder="1" applyAlignment="1">
      <alignment/>
    </xf>
    <xf numFmtId="0" fontId="14" fillId="0" borderId="1" xfId="0" applyFont="1" applyBorder="1" applyAlignment="1">
      <alignment/>
    </xf>
    <xf numFmtId="0" fontId="14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9" fillId="0" borderId="0" xfId="0" applyFont="1" applyAlignment="1">
      <alignment horizontal="left"/>
    </xf>
    <xf numFmtId="0" fontId="17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0" fontId="4" fillId="0" borderId="8" xfId="0" applyFont="1" applyBorder="1" applyAlignment="1">
      <alignment horizontal="left"/>
    </xf>
    <xf numFmtId="49" fontId="7" fillId="0" borderId="9" xfId="0" applyNumberFormat="1" applyFont="1" applyBorder="1" applyAlignment="1">
      <alignment horizontal="left" vertical="center" wrapText="1"/>
    </xf>
    <xf numFmtId="0" fontId="8" fillId="0" borderId="9" xfId="0" applyFont="1" applyBorder="1" applyAlignment="1">
      <alignment horizontal="right"/>
    </xf>
    <xf numFmtId="0" fontId="8" fillId="0" borderId="9" xfId="0" applyFont="1" applyBorder="1" applyAlignment="1">
      <alignment horizontal="center"/>
    </xf>
    <xf numFmtId="0" fontId="14" fillId="0" borderId="9" xfId="0" applyFont="1" applyBorder="1" applyAlignment="1">
      <alignment horizontal="right"/>
    </xf>
    <xf numFmtId="49" fontId="7" fillId="0" borderId="9" xfId="0" applyNumberFormat="1" applyFont="1" applyFill="1" applyBorder="1" applyAlignment="1">
      <alignment horizontal="left" vertical="center" wrapText="1"/>
    </xf>
    <xf numFmtId="0" fontId="8" fillId="0" borderId="9" xfId="0" applyFont="1" applyBorder="1" applyAlignment="1">
      <alignment/>
    </xf>
    <xf numFmtId="49" fontId="0" fillId="0" borderId="9" xfId="0" applyNumberFormat="1" applyFont="1" applyBorder="1" applyAlignment="1">
      <alignment vertical="center" wrapText="1"/>
    </xf>
    <xf numFmtId="0" fontId="0" fillId="0" borderId="9" xfId="0" applyNumberFormat="1" applyFont="1" applyBorder="1" applyAlignment="1">
      <alignment horizontal="left" wrapText="1"/>
    </xf>
    <xf numFmtId="0" fontId="14" fillId="0" borderId="9" xfId="0" applyFont="1" applyBorder="1" applyAlignment="1">
      <alignment horizontal="right" wrapText="1"/>
    </xf>
    <xf numFmtId="0" fontId="8" fillId="0" borderId="9" xfId="0" applyFont="1" applyBorder="1" applyAlignment="1">
      <alignment horizontal="right"/>
    </xf>
    <xf numFmtId="0" fontId="14" fillId="0" borderId="9" xfId="0" applyNumberFormat="1" applyFont="1" applyBorder="1" applyAlignment="1">
      <alignment horizontal="right"/>
    </xf>
    <xf numFmtId="0" fontId="8" fillId="0" borderId="9" xfId="0" applyFont="1" applyBorder="1" applyAlignment="1">
      <alignment/>
    </xf>
    <xf numFmtId="0" fontId="0" fillId="0" borderId="9" xfId="0" applyFont="1" applyBorder="1" applyAlignment="1">
      <alignment horizontal="left" wrapText="1"/>
    </xf>
    <xf numFmtId="49" fontId="7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49" fontId="0" fillId="0" borderId="10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/>
    </xf>
    <xf numFmtId="49" fontId="7" fillId="0" borderId="12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left" vertical="center" wrapText="1"/>
    </xf>
    <xf numFmtId="0" fontId="8" fillId="0" borderId="13" xfId="0" applyFont="1" applyBorder="1" applyAlignment="1">
      <alignment horizontal="right"/>
    </xf>
    <xf numFmtId="0" fontId="8" fillId="0" borderId="13" xfId="0" applyFont="1" applyFill="1" applyBorder="1" applyAlignment="1">
      <alignment horizontal="right"/>
    </xf>
    <xf numFmtId="0" fontId="8" fillId="0" borderId="13" xfId="0" applyFont="1" applyBorder="1" applyAlignment="1">
      <alignment horizontal="center"/>
    </xf>
    <xf numFmtId="49" fontId="7" fillId="0" borderId="14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right"/>
    </xf>
    <xf numFmtId="0" fontId="8" fillId="0" borderId="15" xfId="0" applyFont="1" applyBorder="1" applyAlignment="1">
      <alignment/>
    </xf>
    <xf numFmtId="0" fontId="8" fillId="0" borderId="15" xfId="0" applyFont="1" applyBorder="1" applyAlignment="1">
      <alignment horizontal="center"/>
    </xf>
    <xf numFmtId="49" fontId="7" fillId="0" borderId="12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left" wrapText="1"/>
    </xf>
    <xf numFmtId="0" fontId="14" fillId="0" borderId="17" xfId="0" applyFont="1" applyBorder="1" applyAlignment="1">
      <alignment horizontal="right"/>
    </xf>
    <xf numFmtId="0" fontId="0" fillId="0" borderId="12" xfId="0" applyBorder="1" applyAlignment="1">
      <alignment horizontal="center"/>
    </xf>
    <xf numFmtId="0" fontId="0" fillId="0" borderId="13" xfId="0" applyFont="1" applyBorder="1" applyAlignment="1">
      <alignment horizontal="left"/>
    </xf>
    <xf numFmtId="0" fontId="7" fillId="0" borderId="9" xfId="0" applyFont="1" applyBorder="1" applyAlignment="1">
      <alignment horizontal="left" wrapText="1"/>
    </xf>
    <xf numFmtId="0" fontId="14" fillId="0" borderId="9" xfId="0" applyFont="1" applyBorder="1" applyAlignment="1">
      <alignment horizontal="right"/>
    </xf>
    <xf numFmtId="0" fontId="14" fillId="0" borderId="9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9" xfId="0" applyFont="1" applyFill="1" applyBorder="1" applyAlignment="1">
      <alignment horizontal="right"/>
    </xf>
    <xf numFmtId="49" fontId="7" fillId="0" borderId="18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wrapText="1"/>
    </xf>
    <xf numFmtId="0" fontId="15" fillId="0" borderId="19" xfId="0" applyFont="1" applyBorder="1" applyAlignment="1">
      <alignment horizontal="right"/>
    </xf>
    <xf numFmtId="0" fontId="8" fillId="0" borderId="19" xfId="0" applyFont="1" applyBorder="1" applyAlignment="1">
      <alignment/>
    </xf>
    <xf numFmtId="0" fontId="14" fillId="0" borderId="19" xfId="0" applyFont="1" applyBorder="1" applyAlignment="1">
      <alignment horizontal="right"/>
    </xf>
    <xf numFmtId="0" fontId="14" fillId="0" borderId="19" xfId="0" applyFont="1" applyBorder="1" applyAlignment="1">
      <alignment horizontal="center"/>
    </xf>
    <xf numFmtId="0" fontId="14" fillId="0" borderId="20" xfId="0" applyFont="1" applyBorder="1" applyAlignment="1">
      <alignment/>
    </xf>
    <xf numFmtId="0" fontId="14" fillId="0" borderId="11" xfId="0" applyFont="1" applyBorder="1" applyAlignment="1">
      <alignment horizontal="right"/>
    </xf>
    <xf numFmtId="49" fontId="0" fillId="0" borderId="10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/>
    </xf>
    <xf numFmtId="49" fontId="7" fillId="0" borderId="10" xfId="0" applyNumberFormat="1" applyFont="1" applyBorder="1" applyAlignment="1">
      <alignment horizontal="center"/>
    </xf>
    <xf numFmtId="0" fontId="13" fillId="2" borderId="17" xfId="0" applyFont="1" applyFill="1" applyBorder="1" applyAlignment="1">
      <alignment horizontal="right"/>
    </xf>
    <xf numFmtId="0" fontId="18" fillId="0" borderId="17" xfId="0" applyFont="1" applyBorder="1" applyAlignment="1">
      <alignment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14" fillId="0" borderId="22" xfId="0" applyFont="1" applyBorder="1" applyAlignment="1">
      <alignment horizontal="right"/>
    </xf>
    <xf numFmtId="0" fontId="8" fillId="0" borderId="22" xfId="0" applyFont="1" applyBorder="1" applyAlignment="1">
      <alignment horizontal="right"/>
    </xf>
    <xf numFmtId="0" fontId="14" fillId="0" borderId="24" xfId="0" applyFont="1" applyBorder="1" applyAlignment="1">
      <alignment horizontal="center"/>
    </xf>
    <xf numFmtId="0" fontId="14" fillId="0" borderId="22" xfId="0" applyFont="1" applyBorder="1" applyAlignment="1">
      <alignment horizontal="right"/>
    </xf>
    <xf numFmtId="0" fontId="14" fillId="0" borderId="22" xfId="0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 wrapText="1"/>
    </xf>
    <xf numFmtId="0" fontId="8" fillId="0" borderId="26" xfId="0" applyFont="1" applyBorder="1" applyAlignment="1">
      <alignment horizontal="right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1" xfId="0" applyFont="1" applyBorder="1" applyAlignment="1">
      <alignment horizontal="right"/>
    </xf>
    <xf numFmtId="0" fontId="8" fillId="0" borderId="9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8" fillId="0" borderId="28" xfId="0" applyFont="1" applyBorder="1" applyAlignment="1">
      <alignment/>
    </xf>
    <xf numFmtId="0" fontId="8" fillId="0" borderId="29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9" xfId="0" applyFont="1" applyBorder="1" applyAlignment="1">
      <alignment horizontal="right" wrapText="1"/>
    </xf>
    <xf numFmtId="0" fontId="8" fillId="0" borderId="22" xfId="0" applyFont="1" applyBorder="1" applyAlignment="1">
      <alignment horizontal="right"/>
    </xf>
    <xf numFmtId="0" fontId="8" fillId="0" borderId="30" xfId="0" applyFont="1" applyBorder="1" applyAlignment="1">
      <alignment horizontal="right"/>
    </xf>
    <xf numFmtId="0" fontId="15" fillId="0" borderId="9" xfId="0" applyFont="1" applyBorder="1" applyAlignment="1">
      <alignment horizontal="right"/>
    </xf>
    <xf numFmtId="0" fontId="21" fillId="0" borderId="11" xfId="0" applyFont="1" applyBorder="1" applyAlignment="1">
      <alignment/>
    </xf>
    <xf numFmtId="0" fontId="15" fillId="0" borderId="11" xfId="0" applyFont="1" applyBorder="1" applyAlignment="1">
      <alignment/>
    </xf>
    <xf numFmtId="49" fontId="4" fillId="0" borderId="25" xfId="0" applyNumberFormat="1" applyFont="1" applyBorder="1" applyAlignment="1">
      <alignment horizontal="center"/>
    </xf>
    <xf numFmtId="0" fontId="8" fillId="0" borderId="27" xfId="0" applyFont="1" applyBorder="1" applyAlignment="1">
      <alignment horizontal="right"/>
    </xf>
    <xf numFmtId="0" fontId="8" fillId="0" borderId="28" xfId="0" applyFont="1" applyBorder="1" applyAlignment="1">
      <alignment horizontal="right"/>
    </xf>
    <xf numFmtId="49" fontId="0" fillId="0" borderId="9" xfId="0" applyNumberFormat="1" applyFont="1" applyBorder="1" applyAlignment="1">
      <alignment horizontal="left" vertical="center" wrapText="1"/>
    </xf>
    <xf numFmtId="0" fontId="8" fillId="0" borderId="11" xfId="0" applyFont="1" applyBorder="1" applyAlignment="1">
      <alignment horizontal="right"/>
    </xf>
    <xf numFmtId="49" fontId="0" fillId="0" borderId="15" xfId="0" applyNumberFormat="1" applyFont="1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14" fillId="0" borderId="31" xfId="0" applyFont="1" applyBorder="1" applyAlignment="1">
      <alignment horizontal="right"/>
    </xf>
    <xf numFmtId="0" fontId="8" fillId="0" borderId="32" xfId="0" applyFont="1" applyBorder="1" applyAlignment="1">
      <alignment horizontal="right"/>
    </xf>
    <xf numFmtId="49" fontId="0" fillId="0" borderId="33" xfId="0" applyNumberFormat="1" applyFont="1" applyBorder="1" applyAlignment="1">
      <alignment horizontal="center" vertical="center" wrapText="1"/>
    </xf>
    <xf numFmtId="0" fontId="0" fillId="0" borderId="30" xfId="0" applyNumberFormat="1" applyFont="1" applyBorder="1" applyAlignment="1">
      <alignment horizontal="left" wrapText="1"/>
    </xf>
    <xf numFmtId="0" fontId="8" fillId="0" borderId="30" xfId="0" applyNumberFormat="1" applyFont="1" applyBorder="1" applyAlignment="1">
      <alignment horizontal="right"/>
    </xf>
    <xf numFmtId="0" fontId="8" fillId="0" borderId="34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 wrapText="1"/>
    </xf>
    <xf numFmtId="0" fontId="8" fillId="0" borderId="17" xfId="0" applyFont="1" applyBorder="1" applyAlignment="1">
      <alignment horizontal="right"/>
    </xf>
    <xf numFmtId="0" fontId="8" fillId="0" borderId="35" xfId="0" applyFont="1" applyBorder="1" applyAlignment="1">
      <alignment horizontal="right"/>
    </xf>
    <xf numFmtId="0" fontId="8" fillId="0" borderId="31" xfId="0" applyFont="1" applyBorder="1" applyAlignment="1">
      <alignment horizontal="right"/>
    </xf>
    <xf numFmtId="0" fontId="14" fillId="0" borderId="30" xfId="0" applyNumberFormat="1" applyFont="1" applyBorder="1" applyAlignment="1">
      <alignment horizontal="right"/>
    </xf>
    <xf numFmtId="0" fontId="8" fillId="0" borderId="30" xfId="0" applyFont="1" applyBorder="1" applyAlignment="1">
      <alignment horizontal="right"/>
    </xf>
    <xf numFmtId="0" fontId="8" fillId="0" borderId="30" xfId="0" applyFont="1" applyFill="1" applyBorder="1" applyAlignment="1">
      <alignment horizontal="right"/>
    </xf>
    <xf numFmtId="0" fontId="8" fillId="0" borderId="36" xfId="0" applyFont="1" applyBorder="1" applyAlignment="1">
      <alignment horizontal="right"/>
    </xf>
    <xf numFmtId="0" fontId="15" fillId="0" borderId="34" xfId="0" applyFont="1" applyBorder="1" applyAlignment="1">
      <alignment/>
    </xf>
    <xf numFmtId="0" fontId="17" fillId="0" borderId="0" xfId="0" applyFont="1" applyAlignment="1">
      <alignment horizontal="left"/>
    </xf>
    <xf numFmtId="0" fontId="17" fillId="0" borderId="16" xfId="0" applyFont="1" applyBorder="1" applyAlignment="1">
      <alignment horizontal="left"/>
    </xf>
    <xf numFmtId="0" fontId="17" fillId="0" borderId="17" xfId="0" applyFont="1" applyBorder="1" applyAlignment="1">
      <alignment horizontal="left"/>
    </xf>
    <xf numFmtId="0" fontId="16" fillId="2" borderId="16" xfId="0" applyFont="1" applyFill="1" applyBorder="1" applyAlignment="1">
      <alignment horizontal="left"/>
    </xf>
    <xf numFmtId="0" fontId="16" fillId="2" borderId="17" xfId="0" applyFont="1" applyFill="1" applyBorder="1" applyAlignment="1">
      <alignment horizontal="left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left" wrapText="1"/>
    </xf>
    <xf numFmtId="0" fontId="4" fillId="0" borderId="44" xfId="0" applyFont="1" applyBorder="1" applyAlignment="1">
      <alignment horizontal="left" wrapText="1"/>
    </xf>
    <xf numFmtId="49" fontId="0" fillId="0" borderId="41" xfId="0" applyNumberFormat="1" applyFont="1" applyBorder="1" applyAlignment="1">
      <alignment horizontal="center"/>
    </xf>
    <xf numFmtId="49" fontId="0" fillId="0" borderId="42" xfId="0" applyNumberFormat="1" applyFont="1" applyBorder="1" applyAlignment="1">
      <alignment horizontal="center"/>
    </xf>
    <xf numFmtId="0" fontId="14" fillId="0" borderId="43" xfId="0" applyFont="1" applyBorder="1" applyAlignment="1">
      <alignment horizontal="center"/>
    </xf>
    <xf numFmtId="0" fontId="14" fillId="0" borderId="44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/>
    </xf>
    <xf numFmtId="0" fontId="14" fillId="0" borderId="40" xfId="0" applyFont="1" applyBorder="1" applyAlignment="1">
      <alignment horizontal="center"/>
    </xf>
    <xf numFmtId="49" fontId="0" fillId="0" borderId="45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47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2"/>
  <sheetViews>
    <sheetView tabSelected="1" zoomScale="50" zoomScaleNormal="50" workbookViewId="0" topLeftCell="A1">
      <selection activeCell="A1" sqref="A1"/>
    </sheetView>
  </sheetViews>
  <sheetFormatPr defaultColWidth="9.140625" defaultRowHeight="12.75"/>
  <cols>
    <col min="1" max="1" width="20.57421875" style="0" customWidth="1"/>
    <col min="2" max="2" width="82.8515625" style="0" customWidth="1"/>
    <col min="3" max="3" width="19.57421875" style="0" customWidth="1"/>
    <col min="4" max="4" width="16.7109375" style="0" customWidth="1"/>
    <col min="5" max="5" width="17.28125" style="0" customWidth="1"/>
    <col min="6" max="6" width="16.421875" style="0" customWidth="1"/>
    <col min="7" max="7" width="14.421875" style="0" customWidth="1"/>
    <col min="8" max="8" width="15.00390625" style="0" customWidth="1"/>
    <col min="9" max="9" width="14.8515625" style="0" customWidth="1"/>
    <col min="10" max="10" width="13.421875" style="0" customWidth="1"/>
    <col min="11" max="12" width="15.7109375" style="0" customWidth="1"/>
    <col min="13" max="13" width="16.8515625" style="0" customWidth="1"/>
    <col min="15" max="15" width="11.57421875" style="0" customWidth="1"/>
    <col min="16" max="16" width="51.28125" style="0" customWidth="1"/>
    <col min="25" max="25" width="10.00390625" style="0" customWidth="1"/>
    <col min="28" max="28" width="10.140625" style="0" customWidth="1"/>
    <col min="30" max="30" width="10.7109375" style="0" customWidth="1"/>
    <col min="31" max="31" width="52.140625" style="0" customWidth="1"/>
    <col min="33" max="33" width="9.57421875" style="0" customWidth="1"/>
    <col min="34" max="34" width="10.421875" style="0" customWidth="1"/>
    <col min="40" max="40" width="9.8515625" style="0" customWidth="1"/>
  </cols>
  <sheetData>
    <row r="1" spans="8:13" ht="18.75">
      <c r="H1" s="16" t="s">
        <v>56</v>
      </c>
      <c r="I1" s="17"/>
      <c r="J1" s="17"/>
      <c r="K1" s="14"/>
      <c r="L1" s="14"/>
      <c r="M1" s="15"/>
    </row>
    <row r="2" spans="8:13" ht="18">
      <c r="H2" s="13" t="s">
        <v>21</v>
      </c>
      <c r="I2" s="13"/>
      <c r="J2" s="13"/>
      <c r="K2" s="14"/>
      <c r="L2" s="14"/>
      <c r="M2" s="15"/>
    </row>
    <row r="3" spans="8:13" ht="18">
      <c r="H3" s="13" t="s">
        <v>78</v>
      </c>
      <c r="I3" s="13"/>
      <c r="J3" s="13"/>
      <c r="K3" s="14"/>
      <c r="L3" s="14"/>
      <c r="M3" s="15"/>
    </row>
    <row r="4" spans="8:12" ht="28.5" customHeight="1">
      <c r="H4" s="1"/>
      <c r="J4" s="4"/>
      <c r="K4" s="1"/>
      <c r="L4" s="1"/>
    </row>
    <row r="5" spans="1:13" ht="25.5">
      <c r="A5" s="154" t="s">
        <v>77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</row>
    <row r="6" spans="1:13" ht="36.75" customHeight="1">
      <c r="A6" s="154" t="s">
        <v>14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</row>
    <row r="7" spans="4:13" ht="78.75" customHeight="1" thickBot="1">
      <c r="D7" s="2"/>
      <c r="E7" s="2"/>
      <c r="F7" s="2"/>
      <c r="M7" t="s">
        <v>46</v>
      </c>
    </row>
    <row r="8" spans="1:13" ht="12.75" customHeight="1">
      <c r="A8" s="161" t="s">
        <v>57</v>
      </c>
      <c r="B8" s="159" t="s">
        <v>4</v>
      </c>
      <c r="C8" s="156" t="s">
        <v>5</v>
      </c>
      <c r="D8" s="157"/>
      <c r="E8" s="157"/>
      <c r="F8" s="173" t="s">
        <v>6</v>
      </c>
      <c r="G8" s="156"/>
      <c r="H8" s="156"/>
      <c r="I8" s="156"/>
      <c r="J8" s="156"/>
      <c r="K8" s="156"/>
      <c r="L8" s="174"/>
      <c r="M8" s="167" t="s">
        <v>61</v>
      </c>
    </row>
    <row r="9" spans="1:13" ht="51.75" customHeight="1" thickBot="1">
      <c r="A9" s="162"/>
      <c r="B9" s="160"/>
      <c r="C9" s="158"/>
      <c r="D9" s="158"/>
      <c r="E9" s="158"/>
      <c r="F9" s="175"/>
      <c r="G9" s="176"/>
      <c r="H9" s="176"/>
      <c r="I9" s="176"/>
      <c r="J9" s="176"/>
      <c r="K9" s="176"/>
      <c r="L9" s="177"/>
      <c r="M9" s="168"/>
    </row>
    <row r="10" spans="1:13" ht="39" customHeight="1" thickBot="1">
      <c r="A10" s="145" t="s">
        <v>58</v>
      </c>
      <c r="B10" s="142" t="s">
        <v>60</v>
      </c>
      <c r="C10" s="22"/>
      <c r="D10" s="137" t="s">
        <v>1</v>
      </c>
      <c r="E10" s="138"/>
      <c r="F10" s="141" t="s">
        <v>0</v>
      </c>
      <c r="G10" s="141" t="s">
        <v>15</v>
      </c>
      <c r="H10" s="137" t="s">
        <v>1</v>
      </c>
      <c r="I10" s="138"/>
      <c r="J10" s="141" t="s">
        <v>10</v>
      </c>
      <c r="K10" s="137" t="s">
        <v>1</v>
      </c>
      <c r="L10" s="138"/>
      <c r="M10" s="168"/>
    </row>
    <row r="11" spans="1:13" ht="15.75" customHeight="1">
      <c r="A11" s="146"/>
      <c r="B11" s="143"/>
      <c r="C11" s="23" t="s">
        <v>0</v>
      </c>
      <c r="D11" s="24"/>
      <c r="E11" s="139" t="s">
        <v>16</v>
      </c>
      <c r="F11" s="139"/>
      <c r="G11" s="139"/>
      <c r="H11" s="141" t="s">
        <v>79</v>
      </c>
      <c r="I11" s="141" t="s">
        <v>16</v>
      </c>
      <c r="J11" s="139"/>
      <c r="K11" s="141" t="s">
        <v>80</v>
      </c>
      <c r="L11" s="170" t="s">
        <v>81</v>
      </c>
      <c r="M11" s="168"/>
    </row>
    <row r="12" spans="1:13" ht="12.75" customHeight="1">
      <c r="A12" s="146"/>
      <c r="B12" s="143"/>
      <c r="C12" s="23"/>
      <c r="D12" s="24" t="s">
        <v>2</v>
      </c>
      <c r="E12" s="139"/>
      <c r="F12" s="139"/>
      <c r="G12" s="139"/>
      <c r="H12" s="139"/>
      <c r="I12" s="139"/>
      <c r="J12" s="139"/>
      <c r="K12" s="139"/>
      <c r="L12" s="171"/>
      <c r="M12" s="168"/>
    </row>
    <row r="13" spans="1:13" ht="15.75" customHeight="1">
      <c r="A13" s="146"/>
      <c r="B13" s="143"/>
      <c r="C13" s="23"/>
      <c r="D13" s="24" t="s">
        <v>11</v>
      </c>
      <c r="E13" s="139"/>
      <c r="F13" s="139"/>
      <c r="G13" s="139"/>
      <c r="H13" s="139"/>
      <c r="I13" s="139"/>
      <c r="J13" s="139"/>
      <c r="K13" s="139"/>
      <c r="L13" s="171"/>
      <c r="M13" s="168"/>
    </row>
    <row r="14" spans="1:13" ht="103.5" customHeight="1" thickBot="1">
      <c r="A14" s="147"/>
      <c r="B14" s="144"/>
      <c r="C14" s="23"/>
      <c r="D14" s="25"/>
      <c r="E14" s="140"/>
      <c r="F14" s="140"/>
      <c r="G14" s="140"/>
      <c r="H14" s="140"/>
      <c r="I14" s="140"/>
      <c r="J14" s="140"/>
      <c r="K14" s="140"/>
      <c r="L14" s="172"/>
      <c r="M14" s="169"/>
    </row>
    <row r="15" spans="1:13" ht="28.5" customHeight="1" thickBot="1">
      <c r="A15" s="87">
        <v>1</v>
      </c>
      <c r="B15" s="111">
        <v>2</v>
      </c>
      <c r="C15" s="87">
        <v>3</v>
      </c>
      <c r="D15" s="87">
        <v>4</v>
      </c>
      <c r="E15" s="112">
        <v>5</v>
      </c>
      <c r="F15" s="113">
        <v>6</v>
      </c>
      <c r="G15" s="87">
        <v>7</v>
      </c>
      <c r="H15" s="113">
        <v>8</v>
      </c>
      <c r="I15" s="114">
        <v>9</v>
      </c>
      <c r="J15" s="87">
        <v>10</v>
      </c>
      <c r="K15" s="115">
        <v>11</v>
      </c>
      <c r="L15" s="115">
        <v>12</v>
      </c>
      <c r="M15" s="87">
        <v>13</v>
      </c>
    </row>
    <row r="16" spans="1:13" ht="15" customHeight="1">
      <c r="A16" s="26" t="s">
        <v>64</v>
      </c>
      <c r="B16" s="5" t="s">
        <v>7</v>
      </c>
      <c r="C16" s="9"/>
      <c r="D16" s="9"/>
      <c r="E16" s="10"/>
      <c r="F16" s="9"/>
      <c r="G16" s="9"/>
      <c r="H16" s="10"/>
      <c r="I16" s="11"/>
      <c r="J16" s="9"/>
      <c r="K16" s="10"/>
      <c r="L16" s="10"/>
      <c r="M16" s="9"/>
    </row>
    <row r="17" spans="1:13" ht="18.75" customHeight="1" thickBot="1">
      <c r="A17" s="3"/>
      <c r="B17" s="27" t="s">
        <v>13</v>
      </c>
      <c r="C17" s="12">
        <f>C18+C19+C20+C21+C22+C23+C24+C25</f>
        <v>9722600</v>
      </c>
      <c r="D17" s="12">
        <f>D18</f>
        <v>5600504</v>
      </c>
      <c r="E17" s="12">
        <f aca="true" t="shared" si="0" ref="E17:M17">E18+E19+E20+E21+E22+E23+E24+E25</f>
        <v>485483</v>
      </c>
      <c r="F17" s="12">
        <f t="shared" si="0"/>
        <v>67863</v>
      </c>
      <c r="G17" s="12">
        <f t="shared" si="0"/>
        <v>23863</v>
      </c>
      <c r="H17" s="12">
        <f t="shared" si="0"/>
        <v>0</v>
      </c>
      <c r="I17" s="12">
        <f t="shared" si="0"/>
        <v>0</v>
      </c>
      <c r="J17" s="12">
        <f t="shared" si="0"/>
        <v>44000</v>
      </c>
      <c r="K17" s="12">
        <f t="shared" si="0"/>
        <v>44000</v>
      </c>
      <c r="L17" s="12">
        <f t="shared" si="0"/>
        <v>44000</v>
      </c>
      <c r="M17" s="12">
        <f t="shared" si="0"/>
        <v>9790463</v>
      </c>
    </row>
    <row r="18" spans="1:14" ht="29.25" customHeight="1">
      <c r="A18" s="46" t="s">
        <v>22</v>
      </c>
      <c r="B18" s="47" t="s">
        <v>3</v>
      </c>
      <c r="C18" s="48">
        <v>9035900</v>
      </c>
      <c r="D18" s="48">
        <v>5600504</v>
      </c>
      <c r="E18" s="49">
        <v>485483</v>
      </c>
      <c r="F18" s="48">
        <f>G18+J18</f>
        <v>67863</v>
      </c>
      <c r="G18" s="49">
        <v>23863</v>
      </c>
      <c r="H18" s="50"/>
      <c r="I18" s="48"/>
      <c r="J18" s="48">
        <f>K18</f>
        <v>44000</v>
      </c>
      <c r="K18" s="48">
        <f>L18</f>
        <v>44000</v>
      </c>
      <c r="L18" s="92">
        <v>44000</v>
      </c>
      <c r="M18" s="107">
        <f aca="true" t="shared" si="1" ref="M18:M30">C18+F18</f>
        <v>9103763</v>
      </c>
      <c r="N18" s="95"/>
    </row>
    <row r="19" spans="1:14" ht="28.5" customHeight="1">
      <c r="A19" s="41" t="s">
        <v>27</v>
      </c>
      <c r="B19" s="32" t="s">
        <v>36</v>
      </c>
      <c r="C19" s="29">
        <v>10000</v>
      </c>
      <c r="D19" s="29"/>
      <c r="E19" s="29"/>
      <c r="F19" s="29"/>
      <c r="G19" s="29"/>
      <c r="H19" s="30"/>
      <c r="I19" s="29"/>
      <c r="J19" s="30"/>
      <c r="K19" s="30"/>
      <c r="L19" s="80"/>
      <c r="M19" s="98">
        <f t="shared" si="1"/>
        <v>10000</v>
      </c>
      <c r="N19" s="95"/>
    </row>
    <row r="20" spans="1:14" ht="32.25" customHeight="1">
      <c r="A20" s="41" t="s">
        <v>23</v>
      </c>
      <c r="B20" s="28" t="s">
        <v>49</v>
      </c>
      <c r="C20" s="29">
        <v>585100</v>
      </c>
      <c r="D20" s="29"/>
      <c r="E20" s="29"/>
      <c r="F20" s="29"/>
      <c r="G20" s="29"/>
      <c r="H20" s="30"/>
      <c r="I20" s="29"/>
      <c r="J20" s="30"/>
      <c r="K20" s="30"/>
      <c r="L20" s="80"/>
      <c r="M20" s="98">
        <f t="shared" si="1"/>
        <v>585100</v>
      </c>
      <c r="N20" s="95"/>
    </row>
    <row r="21" spans="1:14" ht="25.5" customHeight="1">
      <c r="A21" s="41" t="s">
        <v>24</v>
      </c>
      <c r="B21" s="28" t="s">
        <v>19</v>
      </c>
      <c r="C21" s="29">
        <v>8800</v>
      </c>
      <c r="D21" s="29"/>
      <c r="E21" s="29"/>
      <c r="F21" s="29"/>
      <c r="G21" s="29"/>
      <c r="H21" s="30"/>
      <c r="I21" s="29"/>
      <c r="J21" s="30"/>
      <c r="K21" s="30"/>
      <c r="L21" s="80"/>
      <c r="M21" s="98">
        <f t="shared" si="1"/>
        <v>8800</v>
      </c>
      <c r="N21" s="95"/>
    </row>
    <row r="22" spans="1:14" ht="31.5" customHeight="1">
      <c r="A22" s="41" t="s">
        <v>25</v>
      </c>
      <c r="B22" s="28" t="s">
        <v>43</v>
      </c>
      <c r="C22" s="29">
        <v>3000</v>
      </c>
      <c r="D22" s="29"/>
      <c r="E22" s="29"/>
      <c r="F22" s="29"/>
      <c r="G22" s="29"/>
      <c r="H22" s="30"/>
      <c r="I22" s="29"/>
      <c r="J22" s="30"/>
      <c r="K22" s="30"/>
      <c r="L22" s="80"/>
      <c r="M22" s="98">
        <f t="shared" si="1"/>
        <v>3000</v>
      </c>
      <c r="N22" s="95"/>
    </row>
    <row r="23" spans="1:14" ht="23.25" customHeight="1">
      <c r="A23" s="41" t="s">
        <v>26</v>
      </c>
      <c r="B23" s="28" t="s">
        <v>41</v>
      </c>
      <c r="C23" s="29">
        <v>2000</v>
      </c>
      <c r="D23" s="29"/>
      <c r="E23" s="29"/>
      <c r="F23" s="29"/>
      <c r="G23" s="29"/>
      <c r="H23" s="30"/>
      <c r="I23" s="29"/>
      <c r="J23" s="30"/>
      <c r="K23" s="30"/>
      <c r="L23" s="80"/>
      <c r="M23" s="98">
        <f t="shared" si="1"/>
        <v>2000</v>
      </c>
      <c r="N23" s="95"/>
    </row>
    <row r="24" spans="1:14" ht="29.25" customHeight="1">
      <c r="A24" s="41">
        <v>110103</v>
      </c>
      <c r="B24" s="108" t="s">
        <v>18</v>
      </c>
      <c r="C24" s="29">
        <v>37800</v>
      </c>
      <c r="D24" s="29"/>
      <c r="E24" s="29"/>
      <c r="F24" s="29"/>
      <c r="G24" s="33"/>
      <c r="H24" s="30"/>
      <c r="I24" s="29"/>
      <c r="J24" s="30"/>
      <c r="K24" s="30"/>
      <c r="L24" s="80"/>
      <c r="M24" s="109">
        <f t="shared" si="1"/>
        <v>37800</v>
      </c>
      <c r="N24" s="95"/>
    </row>
    <row r="25" spans="1:14" ht="18.75" thickBot="1">
      <c r="A25" s="51">
        <v>130102</v>
      </c>
      <c r="B25" s="110" t="s">
        <v>63</v>
      </c>
      <c r="C25" s="52">
        <v>40000</v>
      </c>
      <c r="D25" s="52"/>
      <c r="E25" s="52"/>
      <c r="F25" s="52"/>
      <c r="G25" s="53"/>
      <c r="H25" s="52"/>
      <c r="I25" s="52"/>
      <c r="J25" s="52"/>
      <c r="K25" s="54"/>
      <c r="L25" s="81"/>
      <c r="M25" s="97">
        <f t="shared" si="1"/>
        <v>40000</v>
      </c>
      <c r="N25" s="95"/>
    </row>
    <row r="26" spans="1:13" ht="36" customHeight="1" thickBot="1">
      <c r="A26" s="56" t="s">
        <v>65</v>
      </c>
      <c r="B26" s="57" t="s">
        <v>39</v>
      </c>
      <c r="C26" s="58">
        <f>C28+C30</f>
        <v>6088100</v>
      </c>
      <c r="D26" s="58">
        <f>D28+D30</f>
        <v>2925600</v>
      </c>
      <c r="E26" s="58">
        <f aca="true" t="shared" si="2" ref="E26:M26">E28+E30</f>
        <v>1598538</v>
      </c>
      <c r="F26" s="58">
        <f t="shared" si="2"/>
        <v>1608183</v>
      </c>
      <c r="G26" s="58">
        <f t="shared" si="2"/>
        <v>449569</v>
      </c>
      <c r="H26" s="58">
        <f t="shared" si="2"/>
        <v>222741</v>
      </c>
      <c r="I26" s="58">
        <f t="shared" si="2"/>
        <v>83135</v>
      </c>
      <c r="J26" s="58">
        <f t="shared" si="2"/>
        <v>1158614</v>
      </c>
      <c r="K26" s="58">
        <f t="shared" si="2"/>
        <v>1098000</v>
      </c>
      <c r="L26" s="58">
        <f t="shared" si="2"/>
        <v>1098000</v>
      </c>
      <c r="M26" s="116">
        <f t="shared" si="2"/>
        <v>7696283</v>
      </c>
    </row>
    <row r="27" spans="1:13" ht="20.25" customHeight="1">
      <c r="A27" s="105"/>
      <c r="B27" s="60" t="s">
        <v>86</v>
      </c>
      <c r="C27" s="89">
        <f>C28</f>
        <v>1542800</v>
      </c>
      <c r="D27" s="89">
        <f>D28</f>
        <v>695600</v>
      </c>
      <c r="E27" s="89">
        <f>E28</f>
        <v>184400</v>
      </c>
      <c r="F27" s="89">
        <f>F28</f>
        <v>5000</v>
      </c>
      <c r="G27" s="89">
        <f>G28</f>
        <v>5000</v>
      </c>
      <c r="H27" s="89"/>
      <c r="I27" s="89"/>
      <c r="J27" s="89"/>
      <c r="K27" s="89"/>
      <c r="L27" s="106"/>
      <c r="M27" s="117"/>
    </row>
    <row r="28" spans="1:16" ht="27.75" customHeight="1">
      <c r="A28" s="55" t="s">
        <v>28</v>
      </c>
      <c r="B28" s="47" t="s">
        <v>20</v>
      </c>
      <c r="C28" s="48">
        <v>1542800</v>
      </c>
      <c r="D28" s="48">
        <v>695600</v>
      </c>
      <c r="E28" s="49">
        <v>184400</v>
      </c>
      <c r="F28" s="48">
        <f>G28+J28</f>
        <v>5000</v>
      </c>
      <c r="G28" s="48">
        <v>5000</v>
      </c>
      <c r="H28" s="50"/>
      <c r="I28" s="48"/>
      <c r="J28" s="50"/>
      <c r="K28" s="50"/>
      <c r="L28" s="79"/>
      <c r="M28" s="96">
        <f t="shared" si="1"/>
        <v>1547800</v>
      </c>
      <c r="N28" s="95"/>
      <c r="O28" s="95"/>
      <c r="P28" s="95"/>
    </row>
    <row r="29" spans="1:16" ht="27.75" customHeight="1">
      <c r="A29" s="88"/>
      <c r="B29" s="60" t="s">
        <v>86</v>
      </c>
      <c r="C29" s="89">
        <f>C28</f>
        <v>1542800</v>
      </c>
      <c r="D29" s="89">
        <f>D28</f>
        <v>695600</v>
      </c>
      <c r="E29" s="89">
        <f>E28</f>
        <v>184400</v>
      </c>
      <c r="F29" s="89"/>
      <c r="G29" s="89"/>
      <c r="H29" s="90"/>
      <c r="I29" s="89"/>
      <c r="J29" s="90"/>
      <c r="K29" s="90"/>
      <c r="L29" s="91"/>
      <c r="M29" s="96">
        <f t="shared" si="1"/>
        <v>1542800</v>
      </c>
      <c r="N29" s="95"/>
      <c r="O29" s="95"/>
      <c r="P29" s="95"/>
    </row>
    <row r="30" spans="1:16" ht="34.5" customHeight="1" thickBot="1">
      <c r="A30" s="51">
        <v>130107</v>
      </c>
      <c r="B30" s="110" t="s">
        <v>37</v>
      </c>
      <c r="C30" s="52">
        <v>4545300</v>
      </c>
      <c r="D30" s="52">
        <v>2230000</v>
      </c>
      <c r="E30" s="52">
        <v>1414138</v>
      </c>
      <c r="F30" s="52">
        <f>G30+J30</f>
        <v>1603183</v>
      </c>
      <c r="G30" s="53">
        <v>444569</v>
      </c>
      <c r="H30" s="52">
        <v>222741</v>
      </c>
      <c r="I30" s="52">
        <v>83135</v>
      </c>
      <c r="J30" s="52">
        <f>K30+60614</f>
        <v>1158614</v>
      </c>
      <c r="K30" s="54">
        <f>L30</f>
        <v>1098000</v>
      </c>
      <c r="L30" s="81">
        <v>1098000</v>
      </c>
      <c r="M30" s="97">
        <f t="shared" si="1"/>
        <v>6148483</v>
      </c>
      <c r="N30" s="95"/>
      <c r="O30" s="95"/>
      <c r="P30" s="95"/>
    </row>
    <row r="31" spans="1:13" ht="23.25" customHeight="1">
      <c r="A31" s="150" t="s">
        <v>66</v>
      </c>
      <c r="B31" s="148" t="s">
        <v>38</v>
      </c>
      <c r="C31" s="152">
        <f>C40+C43+C45+C47+C49+C53+C51+C55+C57+C59+C60+C61+C63</f>
        <v>76106660</v>
      </c>
      <c r="D31" s="152">
        <f>D59+D60</f>
        <v>5131749</v>
      </c>
      <c r="E31" s="152">
        <f aca="true" t="shared" si="3" ref="E31:M31">E39+E41+E43+E45+E47+E49+E51+E53+E55+E57+E59+E61+E63+E60</f>
        <v>222882</v>
      </c>
      <c r="F31" s="152">
        <f t="shared" si="3"/>
        <v>935093</v>
      </c>
      <c r="G31" s="152">
        <f t="shared" si="3"/>
        <v>378523</v>
      </c>
      <c r="H31" s="152">
        <f t="shared" si="3"/>
        <v>227052</v>
      </c>
      <c r="I31" s="152">
        <f t="shared" si="3"/>
        <v>17196</v>
      </c>
      <c r="J31" s="152">
        <f t="shared" si="3"/>
        <v>556570</v>
      </c>
      <c r="K31" s="152">
        <f t="shared" si="3"/>
        <v>556570</v>
      </c>
      <c r="L31" s="152">
        <f t="shared" si="3"/>
        <v>556570</v>
      </c>
      <c r="M31" s="163">
        <f t="shared" si="3"/>
        <v>77041753</v>
      </c>
    </row>
    <row r="32" spans="1:13" ht="18.75" customHeight="1" thickBot="1">
      <c r="A32" s="151"/>
      <c r="B32" s="149"/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64"/>
    </row>
    <row r="33" spans="1:14" ht="25.5" customHeight="1">
      <c r="A33" s="59"/>
      <c r="B33" s="60" t="s">
        <v>85</v>
      </c>
      <c r="C33" s="48">
        <f>C34+C35+C36+C38</f>
        <v>68522360</v>
      </c>
      <c r="D33" s="48">
        <f>D34+D35+D36+D38</f>
        <v>0</v>
      </c>
      <c r="E33" s="48">
        <f>E34+E35+E36+E38</f>
        <v>0</v>
      </c>
      <c r="F33" s="48">
        <f>G33+J33</f>
        <v>60123</v>
      </c>
      <c r="G33" s="48">
        <f aca="true" t="shared" si="4" ref="G33:M33">G34+G35+G36+G38</f>
        <v>10123</v>
      </c>
      <c r="H33" s="48">
        <f t="shared" si="4"/>
        <v>0</v>
      </c>
      <c r="I33" s="48">
        <f t="shared" si="4"/>
        <v>0</v>
      </c>
      <c r="J33" s="48">
        <f t="shared" si="4"/>
        <v>50000</v>
      </c>
      <c r="K33" s="48">
        <f t="shared" si="4"/>
        <v>50000</v>
      </c>
      <c r="L33" s="48">
        <f t="shared" si="4"/>
        <v>50000</v>
      </c>
      <c r="M33" s="98">
        <f t="shared" si="4"/>
        <v>68582483</v>
      </c>
      <c r="N33" s="95"/>
    </row>
    <row r="34" spans="1:14" ht="34.5" customHeight="1">
      <c r="A34" s="43"/>
      <c r="B34" s="34" t="s">
        <v>72</v>
      </c>
      <c r="C34" s="29">
        <f>C44+C46+C48+C50+C52+C54+C56+C58+C62</f>
        <v>68333600</v>
      </c>
      <c r="D34" s="29">
        <f>D44+D46+D48+D50+D52+D54+D56+D58+D62</f>
        <v>0</v>
      </c>
      <c r="E34" s="29">
        <f>E44+E46+E48+E50+E52+E54+E56+E58+E62</f>
        <v>0</v>
      </c>
      <c r="F34" s="29">
        <f>G34+J34</f>
        <v>0</v>
      </c>
      <c r="G34" s="29">
        <f aca="true" t="shared" si="5" ref="G34:L34">G44+G46+G48+G50+G52+G54+G56+G58+G62</f>
        <v>0</v>
      </c>
      <c r="H34" s="29">
        <f t="shared" si="5"/>
        <v>0</v>
      </c>
      <c r="I34" s="29">
        <f t="shared" si="5"/>
        <v>0</v>
      </c>
      <c r="J34" s="29">
        <f t="shared" si="5"/>
        <v>0</v>
      </c>
      <c r="K34" s="29">
        <f t="shared" si="5"/>
        <v>0</v>
      </c>
      <c r="L34" s="29">
        <f t="shared" si="5"/>
        <v>0</v>
      </c>
      <c r="M34" s="98">
        <f>C34+F34</f>
        <v>68333600</v>
      </c>
      <c r="N34" s="95"/>
    </row>
    <row r="35" spans="1:14" ht="83.25" customHeight="1">
      <c r="A35" s="42"/>
      <c r="B35" s="35" t="s">
        <v>73</v>
      </c>
      <c r="C35" s="99"/>
      <c r="D35" s="29">
        <f>D42</f>
        <v>0</v>
      </c>
      <c r="E35" s="29">
        <f>E42</f>
        <v>0</v>
      </c>
      <c r="F35" s="99">
        <f>G35+J35</f>
        <v>50000</v>
      </c>
      <c r="G35" s="29">
        <f>G42</f>
        <v>0</v>
      </c>
      <c r="H35" s="29">
        <f>H42</f>
        <v>0</v>
      </c>
      <c r="I35" s="29">
        <f>I42</f>
        <v>0</v>
      </c>
      <c r="J35" s="29">
        <f>K35</f>
        <v>50000</v>
      </c>
      <c r="K35" s="29">
        <f>L35</f>
        <v>50000</v>
      </c>
      <c r="L35" s="100">
        <v>50000</v>
      </c>
      <c r="M35" s="98">
        <f>C35+F35</f>
        <v>50000</v>
      </c>
      <c r="N35" s="95"/>
    </row>
    <row r="36" spans="1:14" ht="65.25" thickBot="1">
      <c r="A36" s="118"/>
      <c r="B36" s="119" t="s">
        <v>74</v>
      </c>
      <c r="C36" s="120"/>
      <c r="D36" s="101">
        <f>D64</f>
        <v>0</v>
      </c>
      <c r="E36" s="101">
        <f>E64</f>
        <v>0</v>
      </c>
      <c r="F36" s="120">
        <f>G36+J36</f>
        <v>10123</v>
      </c>
      <c r="G36" s="101">
        <f aca="true" t="shared" si="6" ref="G36:L36">G64</f>
        <v>10123</v>
      </c>
      <c r="H36" s="101">
        <f t="shared" si="6"/>
        <v>0</v>
      </c>
      <c r="I36" s="101">
        <f t="shared" si="6"/>
        <v>0</v>
      </c>
      <c r="J36" s="101">
        <f t="shared" si="6"/>
        <v>0</v>
      </c>
      <c r="K36" s="101">
        <f t="shared" si="6"/>
        <v>0</v>
      </c>
      <c r="L36" s="101">
        <f t="shared" si="6"/>
        <v>0</v>
      </c>
      <c r="M36" s="121">
        <f>F36</f>
        <v>10123</v>
      </c>
      <c r="N36" s="95"/>
    </row>
    <row r="37" spans="1:14" ht="18" customHeight="1" thickBot="1">
      <c r="A37" s="165" t="s">
        <v>87</v>
      </c>
      <c r="B37" s="166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</row>
    <row r="38" spans="1:14" ht="54.75" customHeight="1" thickBot="1">
      <c r="A38" s="122"/>
      <c r="B38" s="123" t="s">
        <v>88</v>
      </c>
      <c r="C38" s="124">
        <f>C39</f>
        <v>188760</v>
      </c>
      <c r="D38" s="124">
        <f>D40</f>
        <v>0</v>
      </c>
      <c r="E38" s="124">
        <f>E40</f>
        <v>0</v>
      </c>
      <c r="F38" s="124">
        <f>G38+J38</f>
        <v>0</v>
      </c>
      <c r="G38" s="124"/>
      <c r="H38" s="124"/>
      <c r="I38" s="124"/>
      <c r="J38" s="124"/>
      <c r="K38" s="124"/>
      <c r="L38" s="125"/>
      <c r="M38" s="126">
        <f>C38</f>
        <v>188760</v>
      </c>
      <c r="N38" s="95"/>
    </row>
    <row r="39" spans="1:13" ht="18">
      <c r="A39" s="66" t="s">
        <v>29</v>
      </c>
      <c r="B39" s="67" t="s">
        <v>76</v>
      </c>
      <c r="C39" s="68">
        <v>188760</v>
      </c>
      <c r="D39" s="69"/>
      <c r="E39" s="70"/>
      <c r="F39" s="70"/>
      <c r="G39" s="69"/>
      <c r="H39" s="71"/>
      <c r="I39" s="69"/>
      <c r="J39" s="71"/>
      <c r="K39" s="71"/>
      <c r="L39" s="84"/>
      <c r="M39" s="72">
        <f>C39+F39</f>
        <v>188760</v>
      </c>
    </row>
    <row r="40" spans="1:13" ht="64.5">
      <c r="A40" s="44"/>
      <c r="B40" s="40" t="s">
        <v>68</v>
      </c>
      <c r="C40" s="62">
        <f>C39</f>
        <v>188760</v>
      </c>
      <c r="D40" s="62"/>
      <c r="E40" s="62"/>
      <c r="F40" s="62"/>
      <c r="G40" s="62"/>
      <c r="H40" s="62"/>
      <c r="I40" s="62"/>
      <c r="J40" s="62"/>
      <c r="K40" s="62"/>
      <c r="L40" s="85"/>
      <c r="M40" s="73">
        <f>C40</f>
        <v>188760</v>
      </c>
    </row>
    <row r="41" spans="1:13" ht="114" customHeight="1">
      <c r="A41" s="74" t="s">
        <v>48</v>
      </c>
      <c r="B41" s="61" t="s">
        <v>67</v>
      </c>
      <c r="C41" s="31">
        <v>0</v>
      </c>
      <c r="D41" s="31"/>
      <c r="E41" s="31"/>
      <c r="F41" s="31">
        <f>G41+J41</f>
        <v>50000</v>
      </c>
      <c r="G41" s="31"/>
      <c r="H41" s="31"/>
      <c r="I41" s="31"/>
      <c r="J41" s="31">
        <f>K41</f>
        <v>50000</v>
      </c>
      <c r="K41" s="31">
        <f>L41</f>
        <v>50000</v>
      </c>
      <c r="L41" s="82">
        <v>50000</v>
      </c>
      <c r="M41" s="73">
        <f>C41+F41</f>
        <v>50000</v>
      </c>
    </row>
    <row r="42" spans="1:13" ht="90">
      <c r="A42" s="42"/>
      <c r="B42" s="35" t="s">
        <v>69</v>
      </c>
      <c r="C42" s="36">
        <v>0</v>
      </c>
      <c r="D42" s="31"/>
      <c r="E42" s="31"/>
      <c r="F42" s="31"/>
      <c r="G42" s="31"/>
      <c r="H42" s="31"/>
      <c r="I42" s="31"/>
      <c r="J42" s="31"/>
      <c r="K42" s="31"/>
      <c r="L42" s="82"/>
      <c r="M42" s="73">
        <f>M41</f>
        <v>50000</v>
      </c>
    </row>
    <row r="43" spans="1:13" ht="18">
      <c r="A43" s="41" t="s">
        <v>30</v>
      </c>
      <c r="B43" s="61" t="s">
        <v>47</v>
      </c>
      <c r="C43" s="62">
        <v>900100</v>
      </c>
      <c r="D43" s="62"/>
      <c r="E43" s="62"/>
      <c r="F43" s="62"/>
      <c r="G43" s="62"/>
      <c r="H43" s="63"/>
      <c r="I43" s="62"/>
      <c r="J43" s="63"/>
      <c r="K43" s="63"/>
      <c r="L43" s="86"/>
      <c r="M43" s="75">
        <f aca="true" t="shared" si="7" ref="M43:M62">C43+F43</f>
        <v>900100</v>
      </c>
    </row>
    <row r="44" spans="1:13" ht="39">
      <c r="A44" s="44"/>
      <c r="B44" s="40" t="s">
        <v>70</v>
      </c>
      <c r="C44" s="62">
        <f>C43</f>
        <v>900100</v>
      </c>
      <c r="D44" s="37"/>
      <c r="E44" s="37"/>
      <c r="F44" s="37"/>
      <c r="G44" s="37"/>
      <c r="H44" s="37"/>
      <c r="I44" s="37"/>
      <c r="J44" s="37"/>
      <c r="K44" s="37"/>
      <c r="L44" s="83"/>
      <c r="M44" s="75">
        <f t="shared" si="7"/>
        <v>900100</v>
      </c>
    </row>
    <row r="45" spans="1:13" ht="18">
      <c r="A45" s="41" t="s">
        <v>50</v>
      </c>
      <c r="B45" s="61" t="s">
        <v>62</v>
      </c>
      <c r="C45" s="62">
        <v>10000100</v>
      </c>
      <c r="D45" s="62"/>
      <c r="E45" s="62"/>
      <c r="F45" s="62"/>
      <c r="G45" s="62"/>
      <c r="H45" s="63"/>
      <c r="I45" s="62"/>
      <c r="J45" s="63"/>
      <c r="K45" s="63"/>
      <c r="L45" s="86"/>
      <c r="M45" s="75">
        <f t="shared" si="7"/>
        <v>10000100</v>
      </c>
    </row>
    <row r="46" spans="1:13" ht="39">
      <c r="A46" s="44"/>
      <c r="B46" s="40" t="s">
        <v>70</v>
      </c>
      <c r="C46" s="62">
        <f>C45</f>
        <v>10000100</v>
      </c>
      <c r="D46" s="37"/>
      <c r="E46" s="37"/>
      <c r="F46" s="37"/>
      <c r="G46" s="37"/>
      <c r="H46" s="37"/>
      <c r="I46" s="37"/>
      <c r="J46" s="37"/>
      <c r="K46" s="37"/>
      <c r="L46" s="83"/>
      <c r="M46" s="75">
        <f t="shared" si="7"/>
        <v>10000100</v>
      </c>
    </row>
    <row r="47" spans="1:13" ht="18">
      <c r="A47" s="41" t="s">
        <v>31</v>
      </c>
      <c r="B47" s="61" t="s">
        <v>8</v>
      </c>
      <c r="C47" s="62">
        <v>29000050</v>
      </c>
      <c r="D47" s="62"/>
      <c r="E47" s="62"/>
      <c r="F47" s="62"/>
      <c r="G47" s="62"/>
      <c r="H47" s="63"/>
      <c r="I47" s="62"/>
      <c r="J47" s="63"/>
      <c r="K47" s="63"/>
      <c r="L47" s="86"/>
      <c r="M47" s="75">
        <f t="shared" si="7"/>
        <v>29000050</v>
      </c>
    </row>
    <row r="48" spans="1:13" ht="39">
      <c r="A48" s="44"/>
      <c r="B48" s="40" t="s">
        <v>70</v>
      </c>
      <c r="C48" s="62">
        <f>C47</f>
        <v>29000050</v>
      </c>
      <c r="D48" s="37"/>
      <c r="E48" s="37"/>
      <c r="F48" s="37"/>
      <c r="G48" s="37"/>
      <c r="H48" s="37"/>
      <c r="I48" s="37"/>
      <c r="J48" s="37"/>
      <c r="K48" s="37"/>
      <c r="L48" s="83"/>
      <c r="M48" s="75">
        <f t="shared" si="7"/>
        <v>29000050</v>
      </c>
    </row>
    <row r="49" spans="1:13" ht="18">
      <c r="A49" s="41" t="s">
        <v>32</v>
      </c>
      <c r="B49" s="61" t="s">
        <v>51</v>
      </c>
      <c r="C49" s="62">
        <v>7000300</v>
      </c>
      <c r="D49" s="62"/>
      <c r="E49" s="62"/>
      <c r="F49" s="62"/>
      <c r="G49" s="62"/>
      <c r="H49" s="63"/>
      <c r="I49" s="62"/>
      <c r="J49" s="63"/>
      <c r="K49" s="63"/>
      <c r="L49" s="86"/>
      <c r="M49" s="75">
        <f t="shared" si="7"/>
        <v>7000300</v>
      </c>
    </row>
    <row r="50" spans="1:13" ht="39">
      <c r="A50" s="44"/>
      <c r="B50" s="40" t="s">
        <v>70</v>
      </c>
      <c r="C50" s="62">
        <f>C49</f>
        <v>7000300</v>
      </c>
      <c r="D50" s="37"/>
      <c r="E50" s="37"/>
      <c r="F50" s="37"/>
      <c r="G50" s="37"/>
      <c r="H50" s="37"/>
      <c r="I50" s="37"/>
      <c r="J50" s="37"/>
      <c r="K50" s="37"/>
      <c r="L50" s="83"/>
      <c r="M50" s="75">
        <f t="shared" si="7"/>
        <v>7000300</v>
      </c>
    </row>
    <row r="51" spans="1:13" ht="18">
      <c r="A51" s="41">
        <v>90306</v>
      </c>
      <c r="B51" s="61" t="s">
        <v>9</v>
      </c>
      <c r="C51" s="62">
        <v>8000500</v>
      </c>
      <c r="D51" s="62"/>
      <c r="E51" s="62"/>
      <c r="F51" s="62"/>
      <c r="G51" s="62"/>
      <c r="H51" s="63"/>
      <c r="I51" s="62"/>
      <c r="J51" s="63"/>
      <c r="K51" s="63"/>
      <c r="L51" s="86"/>
      <c r="M51" s="75">
        <f t="shared" si="7"/>
        <v>8000500</v>
      </c>
    </row>
    <row r="52" spans="1:13" ht="39">
      <c r="A52" s="44"/>
      <c r="B52" s="40" t="s">
        <v>70</v>
      </c>
      <c r="C52" s="62">
        <f>C51</f>
        <v>8000500</v>
      </c>
      <c r="D52" s="37"/>
      <c r="E52" s="37"/>
      <c r="F52" s="37"/>
      <c r="G52" s="37"/>
      <c r="H52" s="37"/>
      <c r="I52" s="37"/>
      <c r="J52" s="37"/>
      <c r="K52" s="37"/>
      <c r="L52" s="83"/>
      <c r="M52" s="75">
        <f t="shared" si="7"/>
        <v>8000500</v>
      </c>
    </row>
    <row r="53" spans="1:13" ht="18">
      <c r="A53" s="41">
        <v>90307</v>
      </c>
      <c r="B53" s="61" t="s">
        <v>12</v>
      </c>
      <c r="C53" s="62">
        <v>799400</v>
      </c>
      <c r="D53" s="62"/>
      <c r="E53" s="62"/>
      <c r="F53" s="62"/>
      <c r="G53" s="62"/>
      <c r="H53" s="63"/>
      <c r="I53" s="62"/>
      <c r="J53" s="63"/>
      <c r="K53" s="63"/>
      <c r="L53" s="86"/>
      <c r="M53" s="75">
        <f t="shared" si="7"/>
        <v>799400</v>
      </c>
    </row>
    <row r="54" spans="1:13" ht="39">
      <c r="A54" s="44"/>
      <c r="B54" s="40" t="s">
        <v>70</v>
      </c>
      <c r="C54" s="62">
        <f>C53</f>
        <v>799400</v>
      </c>
      <c r="D54" s="37"/>
      <c r="E54" s="37"/>
      <c r="F54" s="37"/>
      <c r="G54" s="37"/>
      <c r="H54" s="37"/>
      <c r="I54" s="37"/>
      <c r="J54" s="37"/>
      <c r="K54" s="37"/>
      <c r="L54" s="83"/>
      <c r="M54" s="45">
        <f t="shared" si="7"/>
        <v>799400</v>
      </c>
    </row>
    <row r="55" spans="1:13" ht="18">
      <c r="A55" s="41" t="s">
        <v>52</v>
      </c>
      <c r="B55" s="40" t="s">
        <v>44</v>
      </c>
      <c r="C55" s="62">
        <v>50000</v>
      </c>
      <c r="D55" s="62"/>
      <c r="E55" s="62"/>
      <c r="F55" s="62"/>
      <c r="G55" s="62"/>
      <c r="H55" s="63"/>
      <c r="I55" s="62"/>
      <c r="J55" s="63"/>
      <c r="K55" s="63"/>
      <c r="L55" s="86"/>
      <c r="M55" s="45">
        <f t="shared" si="7"/>
        <v>50000</v>
      </c>
    </row>
    <row r="56" spans="1:13" ht="39">
      <c r="A56" s="44"/>
      <c r="B56" s="40" t="s">
        <v>70</v>
      </c>
      <c r="C56" s="62">
        <f>C55</f>
        <v>50000</v>
      </c>
      <c r="D56" s="37"/>
      <c r="E56" s="37"/>
      <c r="F56" s="37"/>
      <c r="G56" s="37"/>
      <c r="H56" s="37"/>
      <c r="I56" s="37"/>
      <c r="J56" s="37"/>
      <c r="K56" s="37"/>
      <c r="L56" s="83"/>
      <c r="M56" s="45">
        <f t="shared" si="7"/>
        <v>50000</v>
      </c>
    </row>
    <row r="57" spans="1:13" ht="18">
      <c r="A57" s="41" t="s">
        <v>33</v>
      </c>
      <c r="B57" s="61" t="s">
        <v>42</v>
      </c>
      <c r="C57" s="62">
        <v>571150</v>
      </c>
      <c r="D57" s="62"/>
      <c r="E57" s="62"/>
      <c r="F57" s="62"/>
      <c r="G57" s="62"/>
      <c r="H57" s="63"/>
      <c r="I57" s="62"/>
      <c r="J57" s="63"/>
      <c r="K57" s="63"/>
      <c r="L57" s="86"/>
      <c r="M57" s="75">
        <f t="shared" si="7"/>
        <v>571150</v>
      </c>
    </row>
    <row r="58" spans="1:13" ht="39">
      <c r="A58" s="44"/>
      <c r="B58" s="40" t="s">
        <v>70</v>
      </c>
      <c r="C58" s="62">
        <f>C57</f>
        <v>571150</v>
      </c>
      <c r="D58" s="37"/>
      <c r="E58" s="37"/>
      <c r="F58" s="37"/>
      <c r="G58" s="37"/>
      <c r="H58" s="37"/>
      <c r="I58" s="37"/>
      <c r="J58" s="37"/>
      <c r="K58" s="37"/>
      <c r="L58" s="83"/>
      <c r="M58" s="45">
        <f t="shared" si="7"/>
        <v>571150</v>
      </c>
    </row>
    <row r="59" spans="1:13" ht="18">
      <c r="A59" s="76" t="s">
        <v>34</v>
      </c>
      <c r="B59" s="28" t="s">
        <v>53</v>
      </c>
      <c r="C59" s="31">
        <v>6314300</v>
      </c>
      <c r="D59" s="37">
        <v>4308000</v>
      </c>
      <c r="E59" s="102">
        <v>160969</v>
      </c>
      <c r="F59" s="29">
        <f>G59+J59</f>
        <v>497870</v>
      </c>
      <c r="G59" s="93">
        <v>368400</v>
      </c>
      <c r="H59" s="93">
        <v>227052</v>
      </c>
      <c r="I59" s="93">
        <v>17196</v>
      </c>
      <c r="J59" s="37">
        <f>K59</f>
        <v>129470</v>
      </c>
      <c r="K59" s="37">
        <f>L59</f>
        <v>129470</v>
      </c>
      <c r="L59" s="83">
        <v>129470</v>
      </c>
      <c r="M59" s="103">
        <f t="shared" si="7"/>
        <v>6812170</v>
      </c>
    </row>
    <row r="60" spans="1:13" ht="18">
      <c r="A60" s="76" t="s">
        <v>82</v>
      </c>
      <c r="B60" s="28" t="s">
        <v>83</v>
      </c>
      <c r="C60" s="31">
        <v>1270000</v>
      </c>
      <c r="D60" s="37">
        <v>823749</v>
      </c>
      <c r="E60" s="37">
        <v>61913</v>
      </c>
      <c r="F60" s="29">
        <f>G60+J60</f>
        <v>377100</v>
      </c>
      <c r="G60" s="37"/>
      <c r="H60" s="64"/>
      <c r="I60" s="37"/>
      <c r="J60" s="37">
        <f>K60</f>
        <v>377100</v>
      </c>
      <c r="K60" s="37">
        <f>L60</f>
        <v>377100</v>
      </c>
      <c r="L60" s="83">
        <v>377100</v>
      </c>
      <c r="M60" s="103">
        <f t="shared" si="7"/>
        <v>1647100</v>
      </c>
    </row>
    <row r="61" spans="1:13" ht="18">
      <c r="A61" s="41" t="s">
        <v>35</v>
      </c>
      <c r="B61" s="61" t="s">
        <v>17</v>
      </c>
      <c r="C61" s="31">
        <v>12012000</v>
      </c>
      <c r="D61" s="62"/>
      <c r="E61" s="62"/>
      <c r="F61" s="29"/>
      <c r="G61" s="39"/>
      <c r="H61" s="63"/>
      <c r="I61" s="62"/>
      <c r="J61" s="63"/>
      <c r="K61" s="63"/>
      <c r="L61" s="86"/>
      <c r="M61" s="75">
        <f t="shared" si="7"/>
        <v>12012000</v>
      </c>
    </row>
    <row r="62" spans="1:13" ht="39">
      <c r="A62" s="44"/>
      <c r="B62" s="40" t="s">
        <v>70</v>
      </c>
      <c r="C62" s="62">
        <f>C61</f>
        <v>12012000</v>
      </c>
      <c r="D62" s="37"/>
      <c r="E62" s="37"/>
      <c r="F62" s="29"/>
      <c r="G62" s="37"/>
      <c r="H62" s="37"/>
      <c r="I62" s="65"/>
      <c r="J62" s="37"/>
      <c r="K62" s="37"/>
      <c r="L62" s="83"/>
      <c r="M62" s="45">
        <f t="shared" si="7"/>
        <v>12012000</v>
      </c>
    </row>
    <row r="63" spans="1:13" ht="64.5">
      <c r="A63" s="41" t="s">
        <v>54</v>
      </c>
      <c r="B63" s="35" t="s">
        <v>55</v>
      </c>
      <c r="C63" s="38">
        <v>0</v>
      </c>
      <c r="D63" s="37"/>
      <c r="E63" s="37"/>
      <c r="F63" s="29">
        <v>10123</v>
      </c>
      <c r="G63" s="37">
        <f>F63</f>
        <v>10123</v>
      </c>
      <c r="H63" s="37"/>
      <c r="I63" s="65"/>
      <c r="J63" s="37"/>
      <c r="K63" s="37"/>
      <c r="L63" s="83"/>
      <c r="M63" s="104">
        <f>F63</f>
        <v>10123</v>
      </c>
    </row>
    <row r="64" spans="1:13" ht="71.25" customHeight="1" thickBot="1">
      <c r="A64" s="118"/>
      <c r="B64" s="119" t="s">
        <v>71</v>
      </c>
      <c r="C64" s="127">
        <v>0</v>
      </c>
      <c r="D64" s="128"/>
      <c r="E64" s="128"/>
      <c r="F64" s="101">
        <f>F63</f>
        <v>10123</v>
      </c>
      <c r="G64" s="128">
        <f>F64</f>
        <v>10123</v>
      </c>
      <c r="H64" s="128"/>
      <c r="I64" s="129"/>
      <c r="J64" s="128"/>
      <c r="K64" s="128"/>
      <c r="L64" s="130"/>
      <c r="M64" s="131">
        <f>F64</f>
        <v>10123</v>
      </c>
    </row>
    <row r="65" spans="1:13" ht="19.5" thickBot="1">
      <c r="A65" s="135" t="s">
        <v>59</v>
      </c>
      <c r="B65" s="136"/>
      <c r="C65" s="77">
        <f>C17+C26+C31</f>
        <v>91917360</v>
      </c>
      <c r="D65" s="77">
        <f aca="true" t="shared" si="8" ref="D65:M65">D17+D26+D31</f>
        <v>13657853</v>
      </c>
      <c r="E65" s="77">
        <f t="shared" si="8"/>
        <v>2306903</v>
      </c>
      <c r="F65" s="77">
        <f t="shared" si="8"/>
        <v>2611139</v>
      </c>
      <c r="G65" s="77">
        <f t="shared" si="8"/>
        <v>851955</v>
      </c>
      <c r="H65" s="77">
        <f t="shared" si="8"/>
        <v>449793</v>
      </c>
      <c r="I65" s="77">
        <f t="shared" si="8"/>
        <v>100331</v>
      </c>
      <c r="J65" s="77">
        <f t="shared" si="8"/>
        <v>1759184</v>
      </c>
      <c r="K65" s="77">
        <f t="shared" si="8"/>
        <v>1698570</v>
      </c>
      <c r="L65" s="77">
        <f t="shared" si="8"/>
        <v>1698570</v>
      </c>
      <c r="M65" s="77">
        <f t="shared" si="8"/>
        <v>94528499</v>
      </c>
    </row>
    <row r="66" spans="1:13" ht="21" customHeight="1" thickBot="1">
      <c r="A66" s="133" t="s">
        <v>75</v>
      </c>
      <c r="B66" s="134"/>
      <c r="C66" s="78">
        <f>C29+C34+C35+C38+C40+C64</f>
        <v>70253920</v>
      </c>
      <c r="D66" s="78">
        <f>D29+D34+D35+D38+D40+D64</f>
        <v>695600</v>
      </c>
      <c r="E66" s="78">
        <f>E29+E34+E35+E38+E40+E64</f>
        <v>184400</v>
      </c>
      <c r="F66" s="78">
        <f>F29+F34+F35+F38+F40+F64</f>
        <v>60123</v>
      </c>
      <c r="G66" s="78">
        <f aca="true" t="shared" si="9" ref="G66:L66">G29+G34+G35+G38+G40+G64</f>
        <v>10123</v>
      </c>
      <c r="H66" s="78">
        <f t="shared" si="9"/>
        <v>0</v>
      </c>
      <c r="I66" s="78">
        <f t="shared" si="9"/>
        <v>0</v>
      </c>
      <c r="J66" s="78">
        <f t="shared" si="9"/>
        <v>50000</v>
      </c>
      <c r="K66" s="78">
        <f t="shared" si="9"/>
        <v>50000</v>
      </c>
      <c r="L66" s="78">
        <f t="shared" si="9"/>
        <v>50000</v>
      </c>
      <c r="M66" s="78">
        <f>M29+M34+M35+M36+M40</f>
        <v>70125283</v>
      </c>
    </row>
    <row r="67" spans="2:9" ht="16.5" customHeight="1">
      <c r="B67" s="6" t="s">
        <v>45</v>
      </c>
      <c r="C67" s="7"/>
      <c r="D67" s="7"/>
      <c r="E67" s="7"/>
      <c r="F67" s="7">
        <v>1105766</v>
      </c>
      <c r="G67" s="8"/>
      <c r="H67" s="18" t="s">
        <v>40</v>
      </c>
      <c r="I67" s="18"/>
    </row>
    <row r="68" spans="2:9" ht="18.75">
      <c r="B68" s="19" t="s">
        <v>45</v>
      </c>
      <c r="C68" s="19"/>
      <c r="D68" s="19"/>
      <c r="E68" s="19"/>
      <c r="F68" s="19"/>
      <c r="G68" s="19"/>
      <c r="H68" s="19" t="s">
        <v>84</v>
      </c>
      <c r="I68" s="19"/>
    </row>
    <row r="69" spans="2:18" ht="12" customHeight="1">
      <c r="B69" s="19"/>
      <c r="C69" s="19"/>
      <c r="D69" s="19"/>
      <c r="E69" s="19"/>
      <c r="F69" s="19"/>
      <c r="G69" s="19"/>
      <c r="H69" s="19"/>
      <c r="I69" s="19"/>
      <c r="J69" s="21"/>
      <c r="K69" s="21"/>
      <c r="L69" s="21"/>
      <c r="M69" s="21"/>
      <c r="N69" s="20"/>
      <c r="O69" s="20"/>
      <c r="P69" s="20"/>
      <c r="Q69" s="20"/>
      <c r="R69" s="20"/>
    </row>
    <row r="70" spans="2:18" ht="18.75">
      <c r="B70" s="19"/>
      <c r="C70" s="19"/>
      <c r="D70" s="19"/>
      <c r="E70" s="19"/>
      <c r="F70" s="19"/>
      <c r="G70" s="19"/>
      <c r="H70" s="132"/>
      <c r="I70" s="132"/>
      <c r="J70" s="21"/>
      <c r="K70" s="21"/>
      <c r="L70" s="21"/>
      <c r="M70" s="21"/>
      <c r="N70" s="20"/>
      <c r="O70" s="20"/>
      <c r="P70" s="20"/>
      <c r="Q70" s="20"/>
      <c r="R70" s="20"/>
    </row>
    <row r="71" spans="2:16" ht="12.75">
      <c r="B71" s="20"/>
      <c r="C71" s="20"/>
      <c r="D71" s="20"/>
      <c r="E71" s="20"/>
      <c r="F71" s="94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2:16" ht="12.75"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</sheetData>
  <mergeCells count="37">
    <mergeCell ref="A37:N37"/>
    <mergeCell ref="M8:M14"/>
    <mergeCell ref="K11:K14"/>
    <mergeCell ref="K10:L10"/>
    <mergeCell ref="L11:L14"/>
    <mergeCell ref="F8:L9"/>
    <mergeCell ref="F10:F14"/>
    <mergeCell ref="G10:G14"/>
    <mergeCell ref="H11:H14"/>
    <mergeCell ref="J10:J14"/>
    <mergeCell ref="F31:F32"/>
    <mergeCell ref="G31:G32"/>
    <mergeCell ref="M31:M32"/>
    <mergeCell ref="H31:H32"/>
    <mergeCell ref="I31:I32"/>
    <mergeCell ref="J31:J32"/>
    <mergeCell ref="K31:K32"/>
    <mergeCell ref="L31:L32"/>
    <mergeCell ref="A5:M5"/>
    <mergeCell ref="A6:M6"/>
    <mergeCell ref="C8:E9"/>
    <mergeCell ref="B8:B9"/>
    <mergeCell ref="A8:A9"/>
    <mergeCell ref="A31:A32"/>
    <mergeCell ref="C31:C32"/>
    <mergeCell ref="D31:D32"/>
    <mergeCell ref="E31:E32"/>
    <mergeCell ref="H70:I70"/>
    <mergeCell ref="A66:B66"/>
    <mergeCell ref="A65:B65"/>
    <mergeCell ref="D10:E10"/>
    <mergeCell ref="H10:I10"/>
    <mergeCell ref="E11:E14"/>
    <mergeCell ref="I11:I14"/>
    <mergeCell ref="B10:B14"/>
    <mergeCell ref="A10:A14"/>
    <mergeCell ref="B31:B32"/>
  </mergeCells>
  <printOptions/>
  <pageMargins left="0.7874015748031497" right="0.7874015748031497" top="0.984251968503937" bottom="0.3937007874015748" header="0" footer="0"/>
  <pageSetup fitToHeight="2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Andry</cp:lastModifiedBy>
  <cp:lastPrinted>2010-12-29T12:23:24Z</cp:lastPrinted>
  <dcterms:created xsi:type="dcterms:W3CDTF">1996-10-08T23:32:33Z</dcterms:created>
  <dcterms:modified xsi:type="dcterms:W3CDTF">2011-02-19T11:15:06Z</dcterms:modified>
  <cp:category/>
  <cp:version/>
  <cp:contentType/>
  <cp:contentStatus/>
</cp:coreProperties>
</file>