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(2)'!$A$1:$M$69</definedName>
  </definedNames>
  <calcPr fullCalcOnLoad="1"/>
</workbook>
</file>

<file path=xl/sharedStrings.xml><?xml version="1.0" encoding="utf-8"?>
<sst xmlns="http://schemas.openxmlformats.org/spreadsheetml/2006/main" count="104" uniqueCount="89">
  <si>
    <t>Всього</t>
  </si>
  <si>
    <t>з них:</t>
  </si>
  <si>
    <t>Державне управління</t>
  </si>
  <si>
    <t>Органи місцевого самоврядування</t>
  </si>
  <si>
    <t>Фізична культура і спорт</t>
  </si>
  <si>
    <t>Видатки спеціального фонду</t>
  </si>
  <si>
    <t>Одноразова допомога при народженні дитини</t>
  </si>
  <si>
    <t>Допомога на дітей одиноким матерям</t>
  </si>
  <si>
    <t>Культура і мистецтво</t>
  </si>
  <si>
    <t>розвитку</t>
  </si>
  <si>
    <t>Тимчасова державна допомога дітям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</si>
  <si>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</si>
  <si>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</si>
  <si>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</si>
  <si>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 xml:space="preserve">Соціальні програми і заходи державних органів у справах молоді </t>
  </si>
  <si>
    <t>Територіальні центри  і відділення соціальної допомоги  на дому</t>
  </si>
  <si>
    <t>Центри  соціально-психологічної реабілітації дітей</t>
  </si>
  <si>
    <t>010000</t>
  </si>
  <si>
    <t>010116</t>
  </si>
  <si>
    <t>070000</t>
  </si>
  <si>
    <t>070303</t>
  </si>
  <si>
    <t>090000</t>
  </si>
  <si>
    <t>090302</t>
  </si>
  <si>
    <t>090303</t>
  </si>
  <si>
    <t>090304</t>
  </si>
  <si>
    <t>090305</t>
  </si>
  <si>
    <t>090401</t>
  </si>
  <si>
    <t>090412</t>
  </si>
  <si>
    <t>090701</t>
  </si>
  <si>
    <t>090802</t>
  </si>
  <si>
    <t>091103</t>
  </si>
  <si>
    <t>091104</t>
  </si>
  <si>
    <t>091107</t>
  </si>
  <si>
    <t>091204</t>
  </si>
  <si>
    <t>091300</t>
  </si>
  <si>
    <t>Інші програми соціального захисту дітей</t>
  </si>
  <si>
    <t xml:space="preserve">            до рішення районної у місті ради</t>
  </si>
  <si>
    <t>Філармонії, музичні колективи і ансамблі та інші мистецькі заклади та заходи</t>
  </si>
  <si>
    <t>Утримання та навчально-тренувальна робота дитячо-юнацьких спортивних шкіл</t>
  </si>
  <si>
    <t>Допомога у зв'язку з вагітністю і пологами</t>
  </si>
  <si>
    <t>Державна соціальна допомога малозабезпеченим сім'ям</t>
  </si>
  <si>
    <t>Видатки загального фонду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</si>
  <si>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</si>
  <si>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</si>
  <si>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</si>
  <si>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Допомога на дітей, над якими встановлено опіку чи піклування</t>
  </si>
  <si>
    <t>грн.</t>
  </si>
  <si>
    <t xml:space="preserve">Соціальні програми і заходи державних органів у справах сім'ї </t>
  </si>
  <si>
    <t>Інші видатки на соціальний захист населення</t>
  </si>
  <si>
    <t>250915</t>
  </si>
  <si>
    <t xml:space="preserve">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</si>
  <si>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r>
      <t xml:space="preserve">            Додаток</t>
    </r>
    <r>
      <rPr>
        <b/>
        <i/>
        <sz val="14"/>
        <rFont val="Arial"/>
        <family val="2"/>
      </rPr>
      <t xml:space="preserve"> 2</t>
    </r>
  </si>
  <si>
    <t xml:space="preserve">за тимчасовою класифікацією видатків та кредитування місцевих бюджетів </t>
  </si>
  <si>
    <t>Код тимчасової класифікації видатків та кредитування місцевих бюджетів</t>
  </si>
  <si>
    <t>Разом видатки</t>
  </si>
  <si>
    <t>Допомога на догляд за дитиною віком до 3 років</t>
  </si>
  <si>
    <t>Проведення навчально-тренувальних зборів і змагань</t>
  </si>
  <si>
    <t>090203</t>
  </si>
  <si>
    <t>250000</t>
  </si>
  <si>
    <t>Видатки не віднесені до основних груп</t>
  </si>
  <si>
    <t xml:space="preserve">    </t>
  </si>
  <si>
    <t>Освіта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</si>
  <si>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</si>
  <si>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оплата праці</t>
  </si>
  <si>
    <t>Разом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</si>
  <si>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</si>
  <si>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</si>
  <si>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 xml:space="preserve">в тому числі за рахунок субвенції з державного бюджету місцевим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</si>
  <si>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</si>
  <si>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</si>
  <si>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>в тому числі за рахунок субвенції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</si>
  <si>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Дитячі будинки(в тому числі сімейного типу, прийомні сім'ї) 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</si>
  <si>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</si>
  <si>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Видатки районного бюджету  на 2011 рік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</si>
  <si>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</si>
  <si>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</si>
  <si>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</si>
  <si>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2</t>
  </si>
  <si>
    <t>Ю.Красножон</t>
  </si>
  <si>
    <t>091214</t>
  </si>
  <si>
    <t>Інші установи та заклади</t>
  </si>
  <si>
    <t xml:space="preserve">в тому числі за рахунок інших  субвенції 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</si>
  <si>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                          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</si>
  <si>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 xml:space="preserve">            від 30.12.2011  № 21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</si>
  <si>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</si>
  <si>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090306</t>
  </si>
  <si>
    <t>090307</t>
  </si>
  <si>
    <t>090308</t>
  </si>
  <si>
    <t xml:space="preserve">У тому числі за рахунок субвенції з державного бюджету місцевим бюджетам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</si>
</sst>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i/>
      <sz val="20"/>
      <name val="Arial"/>
      <family val="2"/>
    </font>
    <font>
      <sz val="14"/>
      <name val="Rage Italic"/>
      <family val="4"/>
    </font>
    <font>
      <sz val="10"/>
      <name val="Rage Italic"/>
      <family val="4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49" fontId="0" fillId="0" borderId="1" xfId="0" applyNumberForma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49" fontId="7" fillId="0" borderId="6" xfId="0" applyNumberFormat="1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5" fillId="0" borderId="4" xfId="0" applyFont="1" applyBorder="1" applyAlignment="1">
      <alignment/>
    </xf>
    <xf numFmtId="49" fontId="7" fillId="0" borderId="8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1" fillId="0" borderId="5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6" xfId="0" applyNumberForma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7" fillId="0" borderId="9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/>
    </xf>
    <xf numFmtId="49" fontId="0" fillId="0" borderId="17" xfId="0" applyNumberFormat="1" applyBorder="1" applyAlignment="1">
      <alignment/>
    </xf>
    <xf numFmtId="49" fontId="1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vertical="center" wrapText="1"/>
    </xf>
    <xf numFmtId="0" fontId="9" fillId="0" borderId="25" xfId="0" applyFont="1" applyBorder="1" applyAlignment="1">
      <alignment/>
    </xf>
    <xf numFmtId="2" fontId="7" fillId="0" borderId="1" xfId="0" applyNumberFormat="1" applyFont="1" applyBorder="1" applyAlignment="1">
      <alignment horizontal="left" vertical="center"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8" fillId="0" borderId="0" xfId="0" applyFont="1" applyAlignment="1">
      <alignment/>
    </xf>
    <xf numFmtId="0" fontId="10" fillId="0" borderId="14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30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30" xfId="0" applyFont="1" applyBorder="1" applyAlignment="1">
      <alignment wrapText="1"/>
    </xf>
    <xf numFmtId="49" fontId="7" fillId="0" borderId="15" xfId="0" applyNumberFormat="1" applyFont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left" wrapText="1"/>
    </xf>
    <xf numFmtId="0" fontId="10" fillId="0" borderId="14" xfId="0" applyFont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49" fontId="0" fillId="0" borderId="16" xfId="0" applyNumberFormat="1" applyBorder="1" applyAlignment="1">
      <alignment horizontal="left" vertical="center" wrapText="1"/>
    </xf>
    <xf numFmtId="0" fontId="10" fillId="0" borderId="28" xfId="0" applyFont="1" applyBorder="1" applyAlignment="1">
      <alignment/>
    </xf>
    <xf numFmtId="2" fontId="0" fillId="0" borderId="0" xfId="0" applyNumberFormat="1" applyBorder="1" applyAlignment="1">
      <alignment horizontal="left" vertical="center" wrapText="1"/>
    </xf>
    <xf numFmtId="0" fontId="11" fillId="0" borderId="9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34" xfId="0" applyFont="1" applyBorder="1" applyAlignment="1">
      <alignment horizontal="right"/>
    </xf>
    <xf numFmtId="49" fontId="7" fillId="0" borderId="3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0" fontId="9" fillId="0" borderId="3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3" xfId="0" applyFont="1" applyBorder="1" applyAlignment="1">
      <alignment/>
    </xf>
    <xf numFmtId="49" fontId="7" fillId="0" borderId="8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wrapText="1"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5" xfId="0" applyFont="1" applyBorder="1" applyAlignment="1">
      <alignment/>
    </xf>
    <xf numFmtId="49" fontId="7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 wrapText="1"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4" xfId="0" applyFont="1" applyBorder="1" applyAlignment="1">
      <alignment/>
    </xf>
    <xf numFmtId="49" fontId="5" fillId="0" borderId="3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9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NumberFormat="1" applyFont="1" applyBorder="1" applyAlignment="1">
      <alignment horizontal="left"/>
    </xf>
    <xf numFmtId="0" fontId="0" fillId="0" borderId="38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50" zoomScaleNormal="50" zoomScaleSheetLayoutView="5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84.00390625" style="0" customWidth="1"/>
    <col min="3" max="3" width="14.57421875" style="0" customWidth="1"/>
    <col min="4" max="4" width="16.57421875" style="0" customWidth="1"/>
    <col min="5" max="5" width="15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4.140625" style="0" customWidth="1"/>
    <col min="10" max="11" width="16.57421875" style="0" customWidth="1"/>
    <col min="12" max="12" width="22.00390625" style="0" customWidth="1"/>
    <col min="13" max="13" width="21.7109375" style="0" customWidth="1"/>
    <col min="14" max="14" width="10.421875" style="0" bestFit="1" customWidth="1"/>
    <col min="15" max="15" width="9.28125" style="0" bestFit="1" customWidth="1"/>
    <col min="16" max="16" width="54.421875" style="0" customWidth="1"/>
  </cols>
  <sheetData>
    <row r="1" spans="1:13" ht="18.75">
      <c r="A1" t="s">
        <v>60</v>
      </c>
      <c r="I1" s="73" t="s">
        <v>51</v>
      </c>
      <c r="J1" s="74"/>
      <c r="K1" s="74"/>
      <c r="L1" s="74"/>
      <c r="M1" s="74"/>
    </row>
    <row r="2" spans="9:13" ht="18">
      <c r="I2" s="73" t="s">
        <v>36</v>
      </c>
      <c r="J2" s="75"/>
      <c r="K2" s="75"/>
      <c r="L2" s="75"/>
      <c r="M2" s="75"/>
    </row>
    <row r="3" spans="9:13" ht="16.5" customHeight="1">
      <c r="I3" s="73" t="s">
        <v>83</v>
      </c>
      <c r="J3" s="73"/>
      <c r="K3" s="73"/>
      <c r="L3" s="73"/>
      <c r="M3" s="73"/>
    </row>
    <row r="4" spans="1:13" ht="25.5">
      <c r="A4" s="208" t="s">
        <v>73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9.5" customHeight="1">
      <c r="A5" s="210" t="s">
        <v>52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ht="60.75" customHeight="1" thickBot="1">
      <c r="M6" t="s">
        <v>46</v>
      </c>
    </row>
    <row r="7" spans="1:13" ht="12.75" customHeight="1">
      <c r="A7" s="218" t="s">
        <v>53</v>
      </c>
      <c r="B7" s="194" t="s">
        <v>76</v>
      </c>
      <c r="C7" s="214" t="s">
        <v>41</v>
      </c>
      <c r="D7" s="215"/>
      <c r="E7" s="215"/>
      <c r="F7" s="214" t="s">
        <v>5</v>
      </c>
      <c r="G7" s="215"/>
      <c r="H7" s="215"/>
      <c r="I7" s="215"/>
      <c r="J7" s="215"/>
      <c r="K7" s="215"/>
      <c r="L7" s="215"/>
      <c r="M7" s="191" t="s">
        <v>64</v>
      </c>
    </row>
    <row r="8" spans="1:13" ht="27.75" customHeight="1" thickBot="1">
      <c r="A8" s="219"/>
      <c r="B8" s="195"/>
      <c r="C8" s="216"/>
      <c r="D8" s="217"/>
      <c r="E8" s="217"/>
      <c r="F8" s="216"/>
      <c r="G8" s="217"/>
      <c r="H8" s="217"/>
      <c r="I8" s="217"/>
      <c r="J8" s="217"/>
      <c r="K8" s="217"/>
      <c r="L8" s="217"/>
      <c r="M8" s="192"/>
    </row>
    <row r="9" spans="1:13" ht="13.5" customHeight="1" thickBot="1">
      <c r="A9" s="219"/>
      <c r="B9" s="195"/>
      <c r="C9" s="197" t="s">
        <v>0</v>
      </c>
      <c r="D9" s="212" t="s">
        <v>1</v>
      </c>
      <c r="E9" s="213"/>
      <c r="F9" s="197" t="s">
        <v>0</v>
      </c>
      <c r="G9" s="197" t="s">
        <v>11</v>
      </c>
      <c r="H9" s="212" t="s">
        <v>1</v>
      </c>
      <c r="I9" s="213"/>
      <c r="J9" s="197" t="s">
        <v>9</v>
      </c>
      <c r="K9" s="200" t="s">
        <v>1</v>
      </c>
      <c r="L9" s="201"/>
      <c r="M9" s="192"/>
    </row>
    <row r="10" spans="1:13" ht="13.5" thickBot="1">
      <c r="A10" s="219"/>
      <c r="B10" s="195"/>
      <c r="C10" s="198"/>
      <c r="D10" s="197" t="s">
        <v>63</v>
      </c>
      <c r="E10" s="194" t="s">
        <v>12</v>
      </c>
      <c r="F10" s="206"/>
      <c r="G10" s="198"/>
      <c r="H10" s="197" t="s">
        <v>63</v>
      </c>
      <c r="I10" s="194" t="s">
        <v>12</v>
      </c>
      <c r="J10" s="198"/>
      <c r="K10" s="198" t="s">
        <v>74</v>
      </c>
      <c r="L10" s="110" t="s">
        <v>1</v>
      </c>
      <c r="M10" s="192"/>
    </row>
    <row r="11" spans="1:13" ht="12.75">
      <c r="A11" s="219"/>
      <c r="B11" s="195"/>
      <c r="C11" s="198"/>
      <c r="D11" s="198"/>
      <c r="E11" s="195"/>
      <c r="F11" s="206"/>
      <c r="G11" s="198"/>
      <c r="H11" s="198"/>
      <c r="I11" s="195"/>
      <c r="J11" s="198"/>
      <c r="K11" s="198"/>
      <c r="L11" s="194" t="s">
        <v>75</v>
      </c>
      <c r="M11" s="192"/>
    </row>
    <row r="12" spans="1:13" ht="12.75">
      <c r="A12" s="219"/>
      <c r="B12" s="195"/>
      <c r="C12" s="198"/>
      <c r="D12" s="198"/>
      <c r="E12" s="195"/>
      <c r="F12" s="206"/>
      <c r="G12" s="198"/>
      <c r="H12" s="198"/>
      <c r="I12" s="195"/>
      <c r="J12" s="198"/>
      <c r="K12" s="198"/>
      <c r="L12" s="195"/>
      <c r="M12" s="192"/>
    </row>
    <row r="13" spans="1:13" ht="12.75">
      <c r="A13" s="219"/>
      <c r="B13" s="195"/>
      <c r="C13" s="198"/>
      <c r="D13" s="198"/>
      <c r="E13" s="195"/>
      <c r="F13" s="206"/>
      <c r="G13" s="198"/>
      <c r="H13" s="198"/>
      <c r="I13" s="195"/>
      <c r="J13" s="198"/>
      <c r="K13" s="198"/>
      <c r="L13" s="195"/>
      <c r="M13" s="192"/>
    </row>
    <row r="14" spans="1:13" ht="115.5" customHeight="1" thickBot="1">
      <c r="A14" s="220"/>
      <c r="B14" s="196"/>
      <c r="C14" s="199"/>
      <c r="D14" s="199"/>
      <c r="E14" s="195"/>
      <c r="F14" s="207"/>
      <c r="G14" s="199"/>
      <c r="H14" s="199"/>
      <c r="I14" s="195"/>
      <c r="J14" s="199"/>
      <c r="K14" s="199"/>
      <c r="L14" s="196"/>
      <c r="M14" s="193"/>
    </row>
    <row r="15" spans="1:13" ht="13.5" thickBot="1">
      <c r="A15" s="79">
        <v>1</v>
      </c>
      <c r="B15" s="79">
        <v>2</v>
      </c>
      <c r="C15" s="80">
        <v>3</v>
      </c>
      <c r="D15" s="79">
        <v>4</v>
      </c>
      <c r="E15" s="4">
        <v>5</v>
      </c>
      <c r="F15" s="81">
        <v>6</v>
      </c>
      <c r="G15" s="79">
        <v>7</v>
      </c>
      <c r="H15" s="79">
        <v>8</v>
      </c>
      <c r="I15" s="5">
        <v>9</v>
      </c>
      <c r="J15" s="79">
        <v>10</v>
      </c>
      <c r="K15" s="82">
        <v>11</v>
      </c>
      <c r="L15" s="82">
        <v>12</v>
      </c>
      <c r="M15" s="79">
        <v>13</v>
      </c>
    </row>
    <row r="16" spans="1:15" ht="18.75" thickBot="1">
      <c r="A16" s="6" t="s">
        <v>17</v>
      </c>
      <c r="B16" s="7" t="s">
        <v>2</v>
      </c>
      <c r="C16" s="19">
        <f>C17</f>
        <v>9035900</v>
      </c>
      <c r="D16" s="19">
        <f aca="true" t="shared" si="0" ref="D16:L16">D17</f>
        <v>5600504</v>
      </c>
      <c r="E16" s="19">
        <f t="shared" si="0"/>
        <v>485483</v>
      </c>
      <c r="F16" s="19">
        <f t="shared" si="0"/>
        <v>67863</v>
      </c>
      <c r="G16" s="19">
        <f t="shared" si="0"/>
        <v>23863</v>
      </c>
      <c r="H16" s="19">
        <f t="shared" si="0"/>
        <v>0</v>
      </c>
      <c r="I16" s="19">
        <f t="shared" si="0"/>
        <v>0</v>
      </c>
      <c r="J16" s="19">
        <f t="shared" si="0"/>
        <v>44000</v>
      </c>
      <c r="K16" s="19">
        <f t="shared" si="0"/>
        <v>44000</v>
      </c>
      <c r="L16" s="19">
        <f t="shared" si="0"/>
        <v>44000</v>
      </c>
      <c r="M16" s="20">
        <f>C16+F16</f>
        <v>9103763</v>
      </c>
      <c r="N16" s="125"/>
      <c r="O16" s="125"/>
    </row>
    <row r="17" spans="1:15" ht="18.75" thickBot="1">
      <c r="A17" s="167" t="s">
        <v>18</v>
      </c>
      <c r="B17" s="168" t="s">
        <v>3</v>
      </c>
      <c r="C17" s="169">
        <v>9035900</v>
      </c>
      <c r="D17" s="169">
        <v>5600504</v>
      </c>
      <c r="E17" s="170">
        <v>485483</v>
      </c>
      <c r="F17" s="142">
        <f>G17+J17</f>
        <v>67863</v>
      </c>
      <c r="G17" s="170">
        <v>23863</v>
      </c>
      <c r="H17" s="171"/>
      <c r="I17" s="169"/>
      <c r="J17" s="169">
        <f>K17</f>
        <v>44000</v>
      </c>
      <c r="K17" s="172">
        <f>L17</f>
        <v>44000</v>
      </c>
      <c r="L17" s="169">
        <v>44000</v>
      </c>
      <c r="M17" s="169">
        <f>C17+F17</f>
        <v>9103763</v>
      </c>
      <c r="N17" s="125"/>
      <c r="O17" s="125"/>
    </row>
    <row r="18" spans="1:15" ht="18.75" thickBot="1">
      <c r="A18" s="177" t="s">
        <v>19</v>
      </c>
      <c r="B18" s="178" t="s">
        <v>61</v>
      </c>
      <c r="C18" s="20">
        <f>C20</f>
        <v>188760</v>
      </c>
      <c r="D18" s="20"/>
      <c r="E18" s="179"/>
      <c r="F18" s="111"/>
      <c r="G18" s="179"/>
      <c r="H18" s="19"/>
      <c r="I18" s="20"/>
      <c r="J18" s="20"/>
      <c r="K18" s="180"/>
      <c r="L18" s="20"/>
      <c r="M18" s="20">
        <f>M20</f>
        <v>188760</v>
      </c>
      <c r="N18" s="185"/>
      <c r="O18" s="125"/>
    </row>
    <row r="19" spans="1:15" ht="64.5">
      <c r="A19" s="140"/>
      <c r="B19" s="173" t="s">
        <v>65</v>
      </c>
      <c r="C19" s="174">
        <f>C18</f>
        <v>188760</v>
      </c>
      <c r="D19" s="175"/>
      <c r="E19" s="175"/>
      <c r="F19" s="176"/>
      <c r="G19" s="175"/>
      <c r="H19" s="176"/>
      <c r="I19" s="175"/>
      <c r="J19" s="175"/>
      <c r="K19" s="176"/>
      <c r="L19" s="175"/>
      <c r="M19" s="174">
        <f>C19</f>
        <v>188760</v>
      </c>
      <c r="N19" s="125"/>
      <c r="O19" s="125"/>
    </row>
    <row r="20" spans="1:13" ht="18">
      <c r="A20" s="8" t="s">
        <v>20</v>
      </c>
      <c r="B20" s="10" t="s">
        <v>71</v>
      </c>
      <c r="C20" s="29">
        <v>188760</v>
      </c>
      <c r="D20" s="25"/>
      <c r="E20" s="27"/>
      <c r="F20" s="28"/>
      <c r="G20" s="25"/>
      <c r="H20" s="28"/>
      <c r="I20" s="25"/>
      <c r="J20" s="27"/>
      <c r="K20" s="28"/>
      <c r="L20" s="27"/>
      <c r="M20" s="25">
        <f>C20+F20</f>
        <v>188760</v>
      </c>
    </row>
    <row r="21" spans="1:13" ht="68.25" customHeight="1" thickBot="1">
      <c r="A21" s="11"/>
      <c r="B21" s="12" t="s">
        <v>84</v>
      </c>
      <c r="C21" s="30">
        <f>C20</f>
        <v>188760</v>
      </c>
      <c r="D21" s="30"/>
      <c r="E21" s="32"/>
      <c r="F21" s="31"/>
      <c r="G21" s="30"/>
      <c r="H21" s="31"/>
      <c r="I21" s="30"/>
      <c r="J21" s="32"/>
      <c r="K21" s="31"/>
      <c r="L21" s="32"/>
      <c r="M21" s="30">
        <f>C21+F21</f>
        <v>188760</v>
      </c>
    </row>
    <row r="22" spans="1:13" ht="21" customHeight="1" thickBot="1">
      <c r="A22" s="6" t="s">
        <v>21</v>
      </c>
      <c r="B22" s="13" t="s">
        <v>68</v>
      </c>
      <c r="C22" s="20">
        <f>C26+C28+C30+C33+C35+C37+C39+C41+C43+C45+C48+C49+C50+C51+C52+C53+C54+C46</f>
        <v>78069600</v>
      </c>
      <c r="D22" s="20">
        <f>D26+D28+D30+D33+D35+D37+D39+D41+D43+D45+D48+D49+D50+D51+D52+D53+D54+D46</f>
        <v>5827349</v>
      </c>
      <c r="E22" s="20">
        <f>E26+E28+E30+E33+E35+E37+E39+E41+E43+E45+E48+E49+E50+E51+E52+E53+E54+E46</f>
        <v>407282</v>
      </c>
      <c r="F22" s="20">
        <f aca="true" t="shared" si="1" ref="F22:L22">F26+F28+F30+F33+F35+F37+F39+F41+F43+F45+F46+F48+F49+F50+F51+F52+F54+F53</f>
        <v>929970</v>
      </c>
      <c r="G22" s="20">
        <f t="shared" si="1"/>
        <v>373400</v>
      </c>
      <c r="H22" s="20">
        <f t="shared" si="1"/>
        <v>227052</v>
      </c>
      <c r="I22" s="20">
        <f t="shared" si="1"/>
        <v>17196</v>
      </c>
      <c r="J22" s="20">
        <f t="shared" si="1"/>
        <v>556570</v>
      </c>
      <c r="K22" s="20">
        <f t="shared" si="1"/>
        <v>556570</v>
      </c>
      <c r="L22" s="20">
        <f t="shared" si="1"/>
        <v>556570</v>
      </c>
      <c r="M22" s="20">
        <f>M26+M28+M30+M33+M35+M37+M39+M41+M43+M45+M46+M48+M49+M50+M51+M52+M54+M53</f>
        <v>78999570</v>
      </c>
    </row>
    <row r="23" spans="1:13" ht="18.75" customHeight="1">
      <c r="A23" s="94"/>
      <c r="B23" s="95" t="s">
        <v>69</v>
      </c>
      <c r="C23" s="33"/>
      <c r="D23" s="34"/>
      <c r="E23" s="33"/>
      <c r="F23" s="112"/>
      <c r="G23" s="34"/>
      <c r="H23" s="33"/>
      <c r="I23" s="34"/>
      <c r="J23" s="33"/>
      <c r="K23" s="34"/>
      <c r="L23" s="33"/>
      <c r="M23" s="33"/>
    </row>
    <row r="24" spans="1:13" ht="26.25">
      <c r="A24" s="99"/>
      <c r="B24" s="18" t="s">
        <v>62</v>
      </c>
      <c r="C24" s="25">
        <f>C29+C31+C34+C36+C38+C40+C42+C44+C55</f>
        <v>68333600</v>
      </c>
      <c r="D24" s="25">
        <f>D29+D31+D34+D36+D38+D40+D42+D44+D55</f>
        <v>0</v>
      </c>
      <c r="E24" s="25">
        <f>E29+E31+E34+E36+E38+E40+E42+E44+E55</f>
        <v>0</v>
      </c>
      <c r="F24" s="113"/>
      <c r="G24" s="28"/>
      <c r="H24" s="27"/>
      <c r="I24" s="28"/>
      <c r="J24" s="27"/>
      <c r="K24" s="28"/>
      <c r="L24" s="27"/>
      <c r="M24" s="25">
        <f>C24</f>
        <v>68333600</v>
      </c>
    </row>
    <row r="25" spans="1:13" ht="76.5">
      <c r="A25" s="100"/>
      <c r="B25" s="96" t="s">
        <v>72</v>
      </c>
      <c r="C25" s="25"/>
      <c r="D25" s="124">
        <f>D27</f>
        <v>0</v>
      </c>
      <c r="E25" s="25">
        <f>E27</f>
        <v>0</v>
      </c>
      <c r="F25" s="124">
        <f>F26</f>
        <v>50000</v>
      </c>
      <c r="G25" s="28"/>
      <c r="H25" s="27"/>
      <c r="I25" s="28"/>
      <c r="J25" s="25">
        <f>J26</f>
        <v>50000</v>
      </c>
      <c r="K25" s="25">
        <f>K26</f>
        <v>50000</v>
      </c>
      <c r="L25" s="25">
        <f>L26</f>
        <v>50000</v>
      </c>
      <c r="M25" s="25">
        <f>F25+C25</f>
        <v>50000</v>
      </c>
    </row>
    <row r="26" spans="1:13" ht="105.75" customHeight="1">
      <c r="A26" s="101" t="s">
        <v>57</v>
      </c>
      <c r="B26" s="17" t="s">
        <v>82</v>
      </c>
      <c r="C26" s="25"/>
      <c r="D26" s="26"/>
      <c r="E26" s="25"/>
      <c r="F26" s="124">
        <f>G26+J26</f>
        <v>50000</v>
      </c>
      <c r="G26" s="28"/>
      <c r="H26" s="27"/>
      <c r="I26" s="28"/>
      <c r="J26" s="25">
        <f>K26</f>
        <v>50000</v>
      </c>
      <c r="K26" s="26">
        <f>L26</f>
        <v>50000</v>
      </c>
      <c r="L26" s="25">
        <v>50000</v>
      </c>
      <c r="M26" s="25">
        <f>F26+C26</f>
        <v>50000</v>
      </c>
    </row>
    <row r="27" spans="1:13" ht="95.25" customHeight="1">
      <c r="A27" s="100"/>
      <c r="B27" s="96" t="s">
        <v>70</v>
      </c>
      <c r="C27" s="25"/>
      <c r="D27" s="28"/>
      <c r="E27" s="27"/>
      <c r="F27" s="124">
        <f>F26</f>
        <v>50000</v>
      </c>
      <c r="G27" s="28"/>
      <c r="H27" s="27"/>
      <c r="I27" s="28"/>
      <c r="J27" s="25">
        <f>J26</f>
        <v>50000</v>
      </c>
      <c r="K27" s="25">
        <f>K26</f>
        <v>50000</v>
      </c>
      <c r="L27" s="25">
        <f>L26</f>
        <v>50000</v>
      </c>
      <c r="M27" s="25">
        <f>F27+C27</f>
        <v>50000</v>
      </c>
    </row>
    <row r="28" spans="1:13" ht="19.5" customHeight="1">
      <c r="A28" s="102" t="s">
        <v>22</v>
      </c>
      <c r="B28" s="17" t="s">
        <v>39</v>
      </c>
      <c r="C28" s="25">
        <v>900100</v>
      </c>
      <c r="D28" s="28"/>
      <c r="E28" s="27"/>
      <c r="F28" s="113"/>
      <c r="G28" s="28"/>
      <c r="H28" s="27"/>
      <c r="I28" s="28"/>
      <c r="J28" s="27"/>
      <c r="K28" s="28"/>
      <c r="L28" s="27"/>
      <c r="M28" s="25">
        <f>C28+F28</f>
        <v>900100</v>
      </c>
    </row>
    <row r="29" spans="1:13" ht="39">
      <c r="A29" s="102"/>
      <c r="B29" s="18" t="s">
        <v>66</v>
      </c>
      <c r="C29" s="25">
        <f>C28</f>
        <v>900100</v>
      </c>
      <c r="D29" s="28"/>
      <c r="E29" s="27"/>
      <c r="F29" s="113"/>
      <c r="G29" s="28"/>
      <c r="H29" s="27"/>
      <c r="I29" s="28"/>
      <c r="J29" s="27"/>
      <c r="K29" s="28"/>
      <c r="L29" s="27"/>
      <c r="M29" s="25">
        <f>C29+F29</f>
        <v>900100</v>
      </c>
    </row>
    <row r="30" spans="1:13" ht="23.25" customHeight="1">
      <c r="A30" s="102" t="s">
        <v>23</v>
      </c>
      <c r="B30" s="17" t="s">
        <v>55</v>
      </c>
      <c r="C30" s="25">
        <v>10000100</v>
      </c>
      <c r="D30" s="28"/>
      <c r="E30" s="27"/>
      <c r="F30" s="113"/>
      <c r="G30" s="28"/>
      <c r="H30" s="27"/>
      <c r="I30" s="28"/>
      <c r="J30" s="27"/>
      <c r="K30" s="28"/>
      <c r="L30" s="27"/>
      <c r="M30" s="25">
        <f>C30+F30</f>
        <v>10000100</v>
      </c>
    </row>
    <row r="31" spans="1:13" ht="48.75" customHeight="1" thickBot="1">
      <c r="A31" s="103"/>
      <c r="B31" s="126" t="s">
        <v>66</v>
      </c>
      <c r="C31" s="97">
        <f>C30</f>
        <v>10000100</v>
      </c>
      <c r="D31" s="104"/>
      <c r="E31" s="98"/>
      <c r="F31" s="114"/>
      <c r="G31" s="104"/>
      <c r="H31" s="98"/>
      <c r="I31" s="104"/>
      <c r="J31" s="98"/>
      <c r="K31" s="104"/>
      <c r="L31" s="98"/>
      <c r="M31" s="97">
        <f>C31+F31</f>
        <v>10000100</v>
      </c>
    </row>
    <row r="32" spans="1:15" ht="25.5" customHeight="1" thickBot="1">
      <c r="A32" s="190" t="s">
        <v>77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25"/>
      <c r="O32" s="125"/>
    </row>
    <row r="33" spans="1:13" ht="18">
      <c r="A33" s="16" t="s">
        <v>24</v>
      </c>
      <c r="B33" s="129" t="s">
        <v>6</v>
      </c>
      <c r="C33" s="22">
        <v>29000050</v>
      </c>
      <c r="D33" s="37"/>
      <c r="E33" s="38"/>
      <c r="F33" s="37"/>
      <c r="G33" s="38"/>
      <c r="H33" s="37"/>
      <c r="I33" s="38"/>
      <c r="J33" s="37"/>
      <c r="K33" s="38"/>
      <c r="L33" s="181"/>
      <c r="M33" s="21">
        <f aca="true" t="shared" si="2" ref="M33:M42">C33+F33</f>
        <v>29000050</v>
      </c>
    </row>
    <row r="34" spans="1:13" ht="39">
      <c r="A34" s="8"/>
      <c r="B34" s="127" t="s">
        <v>66</v>
      </c>
      <c r="C34" s="133">
        <f>C33</f>
        <v>29000050</v>
      </c>
      <c r="D34" s="43"/>
      <c r="E34" s="44"/>
      <c r="F34" s="43"/>
      <c r="G34" s="44"/>
      <c r="H34" s="43"/>
      <c r="I34" s="44"/>
      <c r="J34" s="43"/>
      <c r="K34" s="44"/>
      <c r="L34" s="182"/>
      <c r="M34" s="25">
        <f t="shared" si="2"/>
        <v>29000050</v>
      </c>
    </row>
    <row r="35" spans="1:13" ht="18">
      <c r="A35" s="8" t="s">
        <v>25</v>
      </c>
      <c r="B35" s="128" t="s">
        <v>45</v>
      </c>
      <c r="C35" s="133">
        <v>7000300</v>
      </c>
      <c r="D35" s="43"/>
      <c r="E35" s="44"/>
      <c r="F35" s="43"/>
      <c r="G35" s="44"/>
      <c r="H35" s="43"/>
      <c r="I35" s="44"/>
      <c r="J35" s="43"/>
      <c r="K35" s="44"/>
      <c r="L35" s="182"/>
      <c r="M35" s="25">
        <f t="shared" si="2"/>
        <v>7000300</v>
      </c>
    </row>
    <row r="36" spans="1:13" ht="39">
      <c r="A36" s="8"/>
      <c r="B36" s="127" t="s">
        <v>66</v>
      </c>
      <c r="C36" s="133">
        <f>C35</f>
        <v>7000300</v>
      </c>
      <c r="D36" s="43"/>
      <c r="E36" s="44"/>
      <c r="F36" s="43"/>
      <c r="G36" s="44"/>
      <c r="H36" s="43"/>
      <c r="I36" s="44"/>
      <c r="J36" s="43"/>
      <c r="K36" s="44"/>
      <c r="L36" s="182"/>
      <c r="M36" s="25">
        <f t="shared" si="2"/>
        <v>7000300</v>
      </c>
    </row>
    <row r="37" spans="1:13" ht="18">
      <c r="A37" s="8" t="s">
        <v>85</v>
      </c>
      <c r="B37" s="128" t="s">
        <v>7</v>
      </c>
      <c r="C37" s="133">
        <v>8000500</v>
      </c>
      <c r="D37" s="43"/>
      <c r="E37" s="44"/>
      <c r="F37" s="43"/>
      <c r="G37" s="44"/>
      <c r="H37" s="43"/>
      <c r="I37" s="44"/>
      <c r="J37" s="43"/>
      <c r="K37" s="44"/>
      <c r="L37" s="182"/>
      <c r="M37" s="25">
        <f t="shared" si="2"/>
        <v>8000500</v>
      </c>
    </row>
    <row r="38" spans="1:13" ht="45.75" customHeight="1">
      <c r="A38" s="14"/>
      <c r="B38" s="127" t="s">
        <v>66</v>
      </c>
      <c r="C38" s="133">
        <f>C37</f>
        <v>8000500</v>
      </c>
      <c r="D38" s="40"/>
      <c r="E38" s="41"/>
      <c r="F38" s="40"/>
      <c r="G38" s="41"/>
      <c r="H38" s="40"/>
      <c r="I38" s="41"/>
      <c r="J38" s="40"/>
      <c r="K38" s="41"/>
      <c r="L38" s="183"/>
      <c r="M38" s="184">
        <f t="shared" si="2"/>
        <v>8000500</v>
      </c>
    </row>
    <row r="39" spans="1:13" ht="18">
      <c r="A39" s="8" t="s">
        <v>86</v>
      </c>
      <c r="B39" s="128" t="s">
        <v>10</v>
      </c>
      <c r="C39" s="133">
        <v>799400</v>
      </c>
      <c r="D39" s="43"/>
      <c r="E39" s="44"/>
      <c r="F39" s="43"/>
      <c r="G39" s="44"/>
      <c r="H39" s="43"/>
      <c r="I39" s="44"/>
      <c r="J39" s="43"/>
      <c r="K39" s="44"/>
      <c r="L39" s="182"/>
      <c r="M39" s="25">
        <f t="shared" si="2"/>
        <v>799400</v>
      </c>
    </row>
    <row r="40" spans="1:13" ht="39.75" customHeight="1">
      <c r="A40" s="14"/>
      <c r="B40" s="127" t="s">
        <v>66</v>
      </c>
      <c r="C40" s="133">
        <f>C39</f>
        <v>799400</v>
      </c>
      <c r="D40" s="40"/>
      <c r="E40" s="41"/>
      <c r="F40" s="40"/>
      <c r="G40" s="41"/>
      <c r="H40" s="40"/>
      <c r="I40" s="41"/>
      <c r="J40" s="40"/>
      <c r="K40" s="41"/>
      <c r="L40" s="183"/>
      <c r="M40" s="23">
        <f t="shared" si="2"/>
        <v>799400</v>
      </c>
    </row>
    <row r="41" spans="1:13" ht="18">
      <c r="A41" s="8" t="s">
        <v>87</v>
      </c>
      <c r="B41" s="127" t="s">
        <v>43</v>
      </c>
      <c r="C41" s="133">
        <v>50000</v>
      </c>
      <c r="D41" s="43"/>
      <c r="E41" s="44"/>
      <c r="F41" s="43"/>
      <c r="G41" s="44"/>
      <c r="H41" s="43"/>
      <c r="I41" s="44"/>
      <c r="J41" s="43"/>
      <c r="K41" s="44"/>
      <c r="L41" s="182"/>
      <c r="M41" s="25">
        <f t="shared" si="2"/>
        <v>50000</v>
      </c>
    </row>
    <row r="42" spans="1:13" ht="39" customHeight="1">
      <c r="A42" s="14"/>
      <c r="B42" s="127" t="s">
        <v>66</v>
      </c>
      <c r="C42" s="133">
        <f>C41</f>
        <v>50000</v>
      </c>
      <c r="D42" s="40"/>
      <c r="E42" s="41"/>
      <c r="F42" s="40"/>
      <c r="G42" s="41"/>
      <c r="H42" s="40"/>
      <c r="I42" s="41"/>
      <c r="J42" s="40"/>
      <c r="K42" s="41"/>
      <c r="L42" s="183"/>
      <c r="M42" s="25">
        <f t="shared" si="2"/>
        <v>50000</v>
      </c>
    </row>
    <row r="43" spans="1:13" ht="18">
      <c r="A43" s="8" t="s">
        <v>26</v>
      </c>
      <c r="B43" s="128" t="s">
        <v>40</v>
      </c>
      <c r="C43" s="133">
        <v>571150</v>
      </c>
      <c r="D43" s="43"/>
      <c r="E43" s="44"/>
      <c r="F43" s="43"/>
      <c r="G43" s="44"/>
      <c r="H43" s="43"/>
      <c r="I43" s="44"/>
      <c r="J43" s="43"/>
      <c r="K43" s="44"/>
      <c r="L43" s="182"/>
      <c r="M43" s="25">
        <f aca="true" t="shared" si="3" ref="M43:M63">C43+F43</f>
        <v>571150</v>
      </c>
    </row>
    <row r="44" spans="1:13" ht="42" customHeight="1">
      <c r="A44" s="15"/>
      <c r="B44" s="127" t="s">
        <v>66</v>
      </c>
      <c r="C44" s="133">
        <f>C43</f>
        <v>571150</v>
      </c>
      <c r="D44" s="35"/>
      <c r="E44" s="36"/>
      <c r="F44" s="35"/>
      <c r="G44" s="36"/>
      <c r="H44" s="35"/>
      <c r="I44" s="36"/>
      <c r="J44" s="35"/>
      <c r="K44" s="36"/>
      <c r="L44" s="136"/>
      <c r="M44" s="25">
        <f t="shared" si="3"/>
        <v>571150</v>
      </c>
    </row>
    <row r="45" spans="1:13" ht="18">
      <c r="A45" s="8" t="s">
        <v>27</v>
      </c>
      <c r="B45" s="130" t="s">
        <v>48</v>
      </c>
      <c r="C45" s="133">
        <v>585100</v>
      </c>
      <c r="D45" s="46"/>
      <c r="E45" s="39"/>
      <c r="F45" s="46"/>
      <c r="G45" s="39"/>
      <c r="H45" s="46"/>
      <c r="I45" s="39"/>
      <c r="J45" s="46"/>
      <c r="K45" s="39"/>
      <c r="L45" s="137"/>
      <c r="M45" s="25">
        <f t="shared" si="3"/>
        <v>585100</v>
      </c>
    </row>
    <row r="46" spans="1:13" ht="18">
      <c r="A46" s="15" t="s">
        <v>28</v>
      </c>
      <c r="B46" s="130" t="s">
        <v>16</v>
      </c>
      <c r="C46" s="133">
        <v>1542800</v>
      </c>
      <c r="D46" s="47">
        <v>695600</v>
      </c>
      <c r="E46" s="134">
        <v>184400</v>
      </c>
      <c r="F46" s="47">
        <f>G46+J46</f>
        <v>5000</v>
      </c>
      <c r="G46" s="42">
        <v>5000</v>
      </c>
      <c r="H46" s="47"/>
      <c r="I46" s="42"/>
      <c r="J46" s="47"/>
      <c r="K46" s="42"/>
      <c r="L46" s="138"/>
      <c r="M46" s="25">
        <f t="shared" si="3"/>
        <v>1547800</v>
      </c>
    </row>
    <row r="47" spans="1:13" ht="18">
      <c r="A47" s="15"/>
      <c r="B47" s="127" t="s">
        <v>81</v>
      </c>
      <c r="C47" s="133">
        <f>C46</f>
        <v>1542800</v>
      </c>
      <c r="D47" s="47">
        <f>D46</f>
        <v>695600</v>
      </c>
      <c r="E47" s="138">
        <f>E46</f>
        <v>184400</v>
      </c>
      <c r="F47" s="47">
        <f>F46</f>
        <v>5000</v>
      </c>
      <c r="G47" s="45">
        <f>G46</f>
        <v>5000</v>
      </c>
      <c r="H47" s="47"/>
      <c r="I47" s="42"/>
      <c r="J47" s="47"/>
      <c r="K47" s="42"/>
      <c r="L47" s="138"/>
      <c r="M47" s="25">
        <f t="shared" si="3"/>
        <v>1547800</v>
      </c>
    </row>
    <row r="48" spans="1:13" ht="18">
      <c r="A48" s="15" t="s">
        <v>29</v>
      </c>
      <c r="B48" s="131" t="s">
        <v>35</v>
      </c>
      <c r="C48" s="133">
        <v>10000</v>
      </c>
      <c r="D48" s="47"/>
      <c r="E48" s="42"/>
      <c r="F48" s="47"/>
      <c r="G48" s="42"/>
      <c r="H48" s="47"/>
      <c r="I48" s="42"/>
      <c r="J48" s="47"/>
      <c r="K48" s="42"/>
      <c r="L48" s="138"/>
      <c r="M48" s="25">
        <f t="shared" si="3"/>
        <v>10000</v>
      </c>
    </row>
    <row r="49" spans="1:13" ht="18">
      <c r="A49" s="15" t="s">
        <v>30</v>
      </c>
      <c r="B49" s="130" t="s">
        <v>14</v>
      </c>
      <c r="C49" s="133">
        <v>8800</v>
      </c>
      <c r="D49" s="47"/>
      <c r="E49" s="42"/>
      <c r="F49" s="47"/>
      <c r="G49" s="42"/>
      <c r="H49" s="47"/>
      <c r="I49" s="42"/>
      <c r="J49" s="47"/>
      <c r="K49" s="42"/>
      <c r="L49" s="138"/>
      <c r="M49" s="25">
        <f t="shared" si="3"/>
        <v>8800</v>
      </c>
    </row>
    <row r="50" spans="1:13" ht="25.5">
      <c r="A50" s="15" t="s">
        <v>31</v>
      </c>
      <c r="B50" s="130" t="s">
        <v>42</v>
      </c>
      <c r="C50" s="133">
        <v>3000</v>
      </c>
      <c r="D50" s="47"/>
      <c r="E50" s="42"/>
      <c r="F50" s="47"/>
      <c r="G50" s="42"/>
      <c r="H50" s="47"/>
      <c r="I50" s="42"/>
      <c r="J50" s="47"/>
      <c r="K50" s="42"/>
      <c r="L50" s="138"/>
      <c r="M50" s="25">
        <f t="shared" si="3"/>
        <v>3000</v>
      </c>
    </row>
    <row r="51" spans="1:13" ht="18">
      <c r="A51" s="15" t="s">
        <v>32</v>
      </c>
      <c r="B51" s="130" t="s">
        <v>47</v>
      </c>
      <c r="C51" s="133">
        <v>2000</v>
      </c>
      <c r="D51" s="47"/>
      <c r="E51" s="42"/>
      <c r="F51" s="47"/>
      <c r="G51" s="42"/>
      <c r="H51" s="47"/>
      <c r="I51" s="42"/>
      <c r="J51" s="47"/>
      <c r="K51" s="42"/>
      <c r="L51" s="138"/>
      <c r="M51" s="25">
        <f t="shared" si="3"/>
        <v>2000</v>
      </c>
    </row>
    <row r="52" spans="1:15" ht="18">
      <c r="A52" s="9" t="s">
        <v>33</v>
      </c>
      <c r="B52" s="130" t="s">
        <v>15</v>
      </c>
      <c r="C52" s="133">
        <f>6314300</f>
        <v>6314300</v>
      </c>
      <c r="D52" s="47">
        <v>4308000</v>
      </c>
      <c r="E52" s="42">
        <v>160969</v>
      </c>
      <c r="F52" s="25">
        <f>G52+K52</f>
        <v>497870</v>
      </c>
      <c r="G52" s="42">
        <v>368400</v>
      </c>
      <c r="H52" s="47">
        <v>227052</v>
      </c>
      <c r="I52" s="42">
        <v>17196</v>
      </c>
      <c r="J52" s="47">
        <f>K52</f>
        <v>129470</v>
      </c>
      <c r="K52" s="42">
        <f>L52</f>
        <v>129470</v>
      </c>
      <c r="L52" s="138">
        <v>129470</v>
      </c>
      <c r="M52" s="25">
        <f>C52+F52</f>
        <v>6812170</v>
      </c>
      <c r="N52" s="3">
        <v>6747170</v>
      </c>
      <c r="O52" s="3">
        <f>M52-N52</f>
        <v>65000</v>
      </c>
    </row>
    <row r="53" spans="1:15" ht="18">
      <c r="A53" s="140" t="s">
        <v>79</v>
      </c>
      <c r="B53" s="130" t="s">
        <v>80</v>
      </c>
      <c r="C53" s="133">
        <f>1350000-80000</f>
        <v>1270000</v>
      </c>
      <c r="D53" s="47">
        <v>823749</v>
      </c>
      <c r="E53" s="42">
        <v>61913</v>
      </c>
      <c r="F53" s="25">
        <f>J53</f>
        <v>377100</v>
      </c>
      <c r="G53" s="42"/>
      <c r="H53" s="47"/>
      <c r="I53" s="42"/>
      <c r="J53" s="47">
        <f>K53</f>
        <v>377100</v>
      </c>
      <c r="K53" s="42">
        <f>L53</f>
        <v>377100</v>
      </c>
      <c r="L53" s="138">
        <v>377100</v>
      </c>
      <c r="M53" s="25">
        <f t="shared" si="3"/>
        <v>1647100</v>
      </c>
      <c r="N53" s="3">
        <v>1430000</v>
      </c>
      <c r="O53" s="3"/>
    </row>
    <row r="54" spans="1:15" ht="18">
      <c r="A54" s="86" t="s">
        <v>34</v>
      </c>
      <c r="B54" s="132" t="s">
        <v>13</v>
      </c>
      <c r="C54" s="133">
        <v>12012000</v>
      </c>
      <c r="D54" s="49"/>
      <c r="E54" s="50"/>
      <c r="F54" s="49"/>
      <c r="G54" s="68"/>
      <c r="H54" s="53"/>
      <c r="I54" s="50"/>
      <c r="J54" s="53"/>
      <c r="K54" s="52"/>
      <c r="L54" s="139"/>
      <c r="M54" s="25">
        <f t="shared" si="3"/>
        <v>12012000</v>
      </c>
      <c r="N54" s="3"/>
      <c r="O54" s="3"/>
    </row>
    <row r="55" spans="1:15" ht="39.75" thickBot="1">
      <c r="A55" s="157"/>
      <c r="B55" s="158" t="s">
        <v>66</v>
      </c>
      <c r="C55" s="24">
        <f>C54</f>
        <v>12012000</v>
      </c>
      <c r="D55" s="159"/>
      <c r="E55" s="55"/>
      <c r="F55" s="159"/>
      <c r="G55" s="72"/>
      <c r="H55" s="160"/>
      <c r="I55" s="55"/>
      <c r="J55" s="160"/>
      <c r="K55" s="56"/>
      <c r="L55" s="161"/>
      <c r="M55" s="184">
        <f t="shared" si="3"/>
        <v>12012000</v>
      </c>
      <c r="N55" s="3"/>
      <c r="O55" s="3"/>
    </row>
    <row r="56" spans="1:15" ht="18.75" thickBot="1">
      <c r="A56" s="87">
        <v>110000</v>
      </c>
      <c r="B56" s="2" t="s">
        <v>8</v>
      </c>
      <c r="C56" s="57">
        <f>C57</f>
        <v>37800</v>
      </c>
      <c r="D56" s="57"/>
      <c r="E56" s="57"/>
      <c r="F56" s="58"/>
      <c r="G56" s="57"/>
      <c r="H56" s="59"/>
      <c r="I56" s="57"/>
      <c r="J56" s="59"/>
      <c r="K56" s="60"/>
      <c r="L56" s="59"/>
      <c r="M56" s="162">
        <f t="shared" si="3"/>
        <v>37800</v>
      </c>
      <c r="N56" s="3"/>
      <c r="O56" s="3"/>
    </row>
    <row r="57" spans="1:15" ht="18.75" thickBot="1">
      <c r="A57" s="88">
        <v>110103</v>
      </c>
      <c r="B57" s="1" t="s">
        <v>37</v>
      </c>
      <c r="C57" s="61">
        <v>37800</v>
      </c>
      <c r="D57" s="61"/>
      <c r="E57" s="61"/>
      <c r="F57" s="48"/>
      <c r="G57" s="51"/>
      <c r="H57" s="63"/>
      <c r="I57" s="61"/>
      <c r="J57" s="63"/>
      <c r="K57" s="64"/>
      <c r="L57" s="63"/>
      <c r="M57" s="30">
        <f t="shared" si="3"/>
        <v>37800</v>
      </c>
      <c r="N57" s="3"/>
      <c r="O57" s="3"/>
    </row>
    <row r="58" spans="1:15" ht="19.5" thickBot="1">
      <c r="A58" s="89">
        <v>130000</v>
      </c>
      <c r="B58" s="2" t="s">
        <v>4</v>
      </c>
      <c r="C58" s="65">
        <f>C59+C60</f>
        <v>4585300</v>
      </c>
      <c r="D58" s="65">
        <f>SUM(D60:D60)</f>
        <v>2230000</v>
      </c>
      <c r="E58" s="65">
        <f>SUM(E60:E60)</f>
        <v>1414138</v>
      </c>
      <c r="F58" s="66">
        <f aca="true" t="shared" si="4" ref="F58:L58">F60</f>
        <v>1603183</v>
      </c>
      <c r="G58" s="65">
        <f t="shared" si="4"/>
        <v>444569</v>
      </c>
      <c r="H58" s="66">
        <f t="shared" si="4"/>
        <v>222741</v>
      </c>
      <c r="I58" s="65">
        <f t="shared" si="4"/>
        <v>83135</v>
      </c>
      <c r="J58" s="66">
        <f t="shared" si="4"/>
        <v>1158614</v>
      </c>
      <c r="K58" s="66">
        <f t="shared" si="4"/>
        <v>1098000</v>
      </c>
      <c r="L58" s="66">
        <f t="shared" si="4"/>
        <v>1098000</v>
      </c>
      <c r="M58" s="65">
        <f t="shared" si="3"/>
        <v>6188483</v>
      </c>
      <c r="N58" s="3"/>
      <c r="O58" s="3"/>
    </row>
    <row r="59" spans="1:15" ht="18.75" thickBot="1">
      <c r="A59" s="90">
        <v>130102</v>
      </c>
      <c r="B59" s="1" t="s">
        <v>56</v>
      </c>
      <c r="C59" s="67">
        <v>40000</v>
      </c>
      <c r="D59" s="67"/>
      <c r="E59" s="67"/>
      <c r="F59" s="115"/>
      <c r="G59" s="68"/>
      <c r="H59" s="67"/>
      <c r="I59" s="48"/>
      <c r="J59" s="120"/>
      <c r="K59" s="123"/>
      <c r="L59" s="109"/>
      <c r="M59" s="163">
        <f t="shared" si="3"/>
        <v>40000</v>
      </c>
      <c r="N59" s="3"/>
      <c r="O59" s="3"/>
    </row>
    <row r="60" spans="1:15" ht="18.75" thickBot="1">
      <c r="A60" s="90">
        <v>130107</v>
      </c>
      <c r="B60" s="141" t="s">
        <v>38</v>
      </c>
      <c r="C60" s="70">
        <v>4545300</v>
      </c>
      <c r="D60" s="70">
        <v>2230000</v>
      </c>
      <c r="E60" s="70">
        <v>1414138</v>
      </c>
      <c r="F60" s="142">
        <f>G60+J60</f>
        <v>1603183</v>
      </c>
      <c r="G60" s="72">
        <f>505183-60614</f>
        <v>444569</v>
      </c>
      <c r="H60" s="70">
        <v>222741</v>
      </c>
      <c r="I60" s="54">
        <v>83135</v>
      </c>
      <c r="J60" s="121">
        <f>60614+K60</f>
        <v>1158614</v>
      </c>
      <c r="K60" s="70">
        <f>L60</f>
        <v>1098000</v>
      </c>
      <c r="L60" s="54">
        <v>1098000</v>
      </c>
      <c r="M60" s="164">
        <f t="shared" si="3"/>
        <v>6148483</v>
      </c>
      <c r="N60" s="3">
        <v>6290683</v>
      </c>
      <c r="O60" s="3"/>
    </row>
    <row r="61" spans="1:15" ht="18.75" thickBot="1">
      <c r="A61" s="148" t="s">
        <v>58</v>
      </c>
      <c r="B61" s="149" t="s">
        <v>59</v>
      </c>
      <c r="C61" s="150">
        <f aca="true" t="shared" si="5" ref="C61:G62">C63</f>
        <v>0</v>
      </c>
      <c r="D61" s="151">
        <f t="shared" si="5"/>
        <v>0</v>
      </c>
      <c r="E61" s="151">
        <f t="shared" si="5"/>
        <v>0</v>
      </c>
      <c r="F61" s="152">
        <f t="shared" si="5"/>
        <v>10123</v>
      </c>
      <c r="G61" s="153">
        <f t="shared" si="5"/>
        <v>10123</v>
      </c>
      <c r="H61" s="150"/>
      <c r="I61" s="154"/>
      <c r="J61" s="155"/>
      <c r="K61" s="150"/>
      <c r="L61" s="154"/>
      <c r="M61" s="156">
        <f t="shared" si="3"/>
        <v>10123</v>
      </c>
      <c r="N61" s="3"/>
      <c r="O61" s="3"/>
    </row>
    <row r="62" spans="1:13" ht="81" customHeight="1">
      <c r="A62" s="93"/>
      <c r="B62" s="143" t="s">
        <v>67</v>
      </c>
      <c r="C62" s="123"/>
      <c r="D62" s="144">
        <f t="shared" si="5"/>
        <v>0</v>
      </c>
      <c r="E62" s="144">
        <f t="shared" si="5"/>
        <v>0</v>
      </c>
      <c r="F62" s="145">
        <f t="shared" si="5"/>
        <v>10123</v>
      </c>
      <c r="G62" s="146">
        <f t="shared" si="5"/>
        <v>10123</v>
      </c>
      <c r="H62" s="123"/>
      <c r="I62" s="109"/>
      <c r="J62" s="147"/>
      <c r="K62" s="123"/>
      <c r="L62" s="109"/>
      <c r="M62" s="165">
        <f t="shared" si="3"/>
        <v>10123</v>
      </c>
    </row>
    <row r="63" spans="1:13" ht="63.75">
      <c r="A63" s="91" t="s">
        <v>49</v>
      </c>
      <c r="B63" s="105" t="s">
        <v>50</v>
      </c>
      <c r="C63" s="61"/>
      <c r="D63" s="69"/>
      <c r="E63" s="69"/>
      <c r="F63" s="116">
        <f>G63</f>
        <v>10123</v>
      </c>
      <c r="G63" s="68">
        <v>10123</v>
      </c>
      <c r="H63" s="61"/>
      <c r="I63" s="48"/>
      <c r="J63" s="62"/>
      <c r="K63" s="61"/>
      <c r="L63" s="48"/>
      <c r="M63" s="166">
        <f t="shared" si="3"/>
        <v>10123</v>
      </c>
    </row>
    <row r="64" spans="1:13" ht="84" customHeight="1" thickBot="1">
      <c r="A64" s="92"/>
      <c r="B64" s="76" t="s">
        <v>67</v>
      </c>
      <c r="C64" s="70"/>
      <c r="D64" s="71"/>
      <c r="E64" s="71"/>
      <c r="F64" s="117">
        <f>G64</f>
        <v>10123</v>
      </c>
      <c r="G64" s="72">
        <f>G63</f>
        <v>10123</v>
      </c>
      <c r="H64" s="70"/>
      <c r="I64" s="54"/>
      <c r="J64" s="121"/>
      <c r="K64" s="70"/>
      <c r="L64" s="54"/>
      <c r="M64" s="164">
        <f>M63</f>
        <v>10123</v>
      </c>
    </row>
    <row r="65" spans="1:14" ht="19.5" thickBot="1">
      <c r="A65" s="204" t="s">
        <v>54</v>
      </c>
      <c r="B65" s="205"/>
      <c r="C65" s="65">
        <f aca="true" t="shared" si="6" ref="C65:M65">C16+C18+C22+C56+C58+C61</f>
        <v>91917360</v>
      </c>
      <c r="D65" s="65">
        <f t="shared" si="6"/>
        <v>13657853</v>
      </c>
      <c r="E65" s="65">
        <f t="shared" si="6"/>
        <v>2306903</v>
      </c>
      <c r="F65" s="65">
        <f t="shared" si="6"/>
        <v>2611139</v>
      </c>
      <c r="G65" s="65">
        <f t="shared" si="6"/>
        <v>851955</v>
      </c>
      <c r="H65" s="65">
        <f t="shared" si="6"/>
        <v>449793</v>
      </c>
      <c r="I65" s="65">
        <f t="shared" si="6"/>
        <v>100331</v>
      </c>
      <c r="J65" s="65">
        <f t="shared" si="6"/>
        <v>1759184</v>
      </c>
      <c r="K65" s="65">
        <f t="shared" si="6"/>
        <v>1698570</v>
      </c>
      <c r="L65" s="65">
        <f t="shared" si="6"/>
        <v>1698570</v>
      </c>
      <c r="M65" s="65">
        <f t="shared" si="6"/>
        <v>94528499</v>
      </c>
      <c r="N65" s="3">
        <v>24418616</v>
      </c>
    </row>
    <row r="66" spans="1:13" ht="27.75" customHeight="1" thickBot="1">
      <c r="A66" s="202" t="s">
        <v>88</v>
      </c>
      <c r="B66" s="203"/>
      <c r="C66" s="106">
        <f>C21+C24+C46+C62+C64</f>
        <v>70065160</v>
      </c>
      <c r="D66" s="107">
        <f>D47</f>
        <v>695600</v>
      </c>
      <c r="E66" s="107">
        <f>E47</f>
        <v>184400</v>
      </c>
      <c r="F66" s="118">
        <f>G66+J66</f>
        <v>60123</v>
      </c>
      <c r="G66" s="107">
        <f>G19+G24+G25+G62</f>
        <v>10123</v>
      </c>
      <c r="H66" s="83"/>
      <c r="I66" s="77"/>
      <c r="J66" s="106">
        <f>K66</f>
        <v>50000</v>
      </c>
      <c r="K66" s="119">
        <f>L66</f>
        <v>50000</v>
      </c>
      <c r="L66" s="122">
        <f>L26</f>
        <v>50000</v>
      </c>
      <c r="M66" s="78">
        <f>C66+F66</f>
        <v>70125283</v>
      </c>
    </row>
    <row r="67" spans="2:8" ht="33.75" customHeight="1">
      <c r="B67" s="84" t="s">
        <v>44</v>
      </c>
      <c r="F67" s="3">
        <f>895600+210166</f>
        <v>1105766</v>
      </c>
      <c r="H67" s="84" t="s">
        <v>78</v>
      </c>
    </row>
    <row r="68" spans="1:13" ht="17.25" customHeight="1">
      <c r="A68" s="135"/>
      <c r="B68" s="135"/>
      <c r="C68" s="84"/>
      <c r="D68" s="186"/>
      <c r="E68" s="186"/>
      <c r="F68" s="186"/>
      <c r="G68" s="187"/>
      <c r="H68" s="188"/>
      <c r="I68" s="189"/>
      <c r="J68" s="189"/>
      <c r="K68" s="189"/>
      <c r="L68" s="189"/>
      <c r="M68" s="189"/>
    </row>
    <row r="69" spans="1:16" ht="18.75">
      <c r="A69" s="135"/>
      <c r="B69" s="84"/>
      <c r="C69" s="189"/>
      <c r="D69" s="189"/>
      <c r="E69" s="189"/>
      <c r="F69" s="189"/>
      <c r="G69" s="189"/>
      <c r="H69" s="84"/>
      <c r="I69" s="189"/>
      <c r="J69" s="189"/>
      <c r="K69" s="189"/>
      <c r="L69" s="189"/>
      <c r="M69" s="189"/>
      <c r="N69" s="189"/>
      <c r="O69" s="3"/>
      <c r="P69" s="3"/>
    </row>
    <row r="70" spans="1:16" ht="18.75">
      <c r="A70" s="3"/>
      <c r="B70" s="108"/>
      <c r="C70" s="135"/>
      <c r="D70" s="85"/>
      <c r="E70" s="85"/>
      <c r="F70" s="85"/>
      <c r="G70" s="85"/>
      <c r="I70" s="85"/>
      <c r="J70" s="3"/>
      <c r="K70" s="3"/>
      <c r="L70" s="3"/>
      <c r="M70" s="135"/>
      <c r="N70" s="3"/>
      <c r="O70" s="3"/>
      <c r="P70" s="3"/>
    </row>
    <row r="71" spans="2:16" ht="12.75">
      <c r="B71" s="3"/>
      <c r="C71" s="135"/>
      <c r="D71" s="3"/>
      <c r="E71" s="85"/>
      <c r="F71" s="3"/>
      <c r="G71" s="3"/>
      <c r="H71" s="3"/>
      <c r="I71" s="3"/>
      <c r="J71" s="3"/>
      <c r="K71" s="3"/>
      <c r="L71" s="3"/>
      <c r="M71" s="135"/>
      <c r="N71" s="3"/>
      <c r="O71" s="3"/>
      <c r="P71" s="3"/>
    </row>
    <row r="72" spans="2:9" ht="12.75">
      <c r="B72" s="85"/>
      <c r="C72" s="135"/>
      <c r="D72" s="85"/>
      <c r="E72" s="85"/>
      <c r="F72" s="85"/>
      <c r="G72" s="85"/>
      <c r="H72" s="85"/>
      <c r="I72" s="85"/>
    </row>
    <row r="73" ht="12.75">
      <c r="C73" s="135"/>
    </row>
    <row r="74" spans="2:13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.75">
      <c r="B75" s="135"/>
      <c r="C75" s="135"/>
      <c r="D75" s="3"/>
      <c r="E75" s="3"/>
      <c r="F75" s="135"/>
      <c r="G75" s="3"/>
      <c r="H75" s="3"/>
      <c r="I75" s="3"/>
      <c r="J75" s="3"/>
      <c r="K75" s="3"/>
      <c r="L75" s="3"/>
      <c r="M75" s="3"/>
    </row>
    <row r="76" spans="2:13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35"/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35"/>
    </row>
  </sheetData>
  <mergeCells count="23">
    <mergeCell ref="A4:M4"/>
    <mergeCell ref="A5:M5"/>
    <mergeCell ref="D9:E9"/>
    <mergeCell ref="H9:I9"/>
    <mergeCell ref="F7:L8"/>
    <mergeCell ref="C7:E8"/>
    <mergeCell ref="A7:A14"/>
    <mergeCell ref="A66:B66"/>
    <mergeCell ref="A65:B65"/>
    <mergeCell ref="J9:J14"/>
    <mergeCell ref="F9:F14"/>
    <mergeCell ref="D10:D14"/>
    <mergeCell ref="G9:G14"/>
    <mergeCell ref="B7:B14"/>
    <mergeCell ref="I10:I14"/>
    <mergeCell ref="H10:H14"/>
    <mergeCell ref="A32:M32"/>
    <mergeCell ref="M7:M14"/>
    <mergeCell ref="L11:L14"/>
    <mergeCell ref="C9:C14"/>
    <mergeCell ref="K9:L9"/>
    <mergeCell ref="E10:E14"/>
    <mergeCell ref="K10:K14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2" manualBreakCount="2">
    <brk id="31" max="12" man="1"/>
    <brk id="69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Andry</cp:lastModifiedBy>
  <cp:lastPrinted>2010-12-29T13:56:08Z</cp:lastPrinted>
  <dcterms:created xsi:type="dcterms:W3CDTF">1996-10-08T23:32:33Z</dcterms:created>
  <dcterms:modified xsi:type="dcterms:W3CDTF">2011-02-19T11:14:16Z</dcterms:modified>
  <cp:category/>
  <cp:version/>
  <cp:contentType/>
  <cp:contentStatus/>
</cp:coreProperties>
</file>