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виконком" sheetId="1" r:id="rId1"/>
  </sheets>
  <definedNames>
    <definedName name="_xlnm.Print_Area" localSheetId="0">'виконком'!$A$1:$L$87</definedName>
  </definedNames>
  <calcPr fullCalcOnLoad="1"/>
</workbook>
</file>

<file path=xl/sharedStrings.xml><?xml version="1.0" encoding="utf-8"?>
<sst xmlns="http://schemas.openxmlformats.org/spreadsheetml/2006/main" count="99" uniqueCount="81">
  <si>
    <t xml:space="preserve">ЗВІТ </t>
  </si>
  <si>
    <t>ДОХОДИ</t>
  </si>
  <si>
    <t>Податкові надходження, в тому числі:</t>
  </si>
  <si>
    <t>Плата за землю</t>
  </si>
  <si>
    <t>Разом по загальному фонду доходів бюджету</t>
  </si>
  <si>
    <t>Загальний фонд</t>
  </si>
  <si>
    <t>Спеціальний фонд</t>
  </si>
  <si>
    <t>Плата за послуги, що надаються бюджетними установами згідно з функціональними повноваженнями</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</si>
  <si>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</si>
  <si>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</si>
  <si>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</si>
  <si>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</si>
  <si>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</si>
  <si>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</si>
  <si>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</si>
  <si>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</si>
  <si>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</si>
  <si>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</si>
  <si>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</si>
  <si>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Територіальні центри і відділення соціальної допомоги на дому</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</si>
  <si>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</si>
  <si>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</si>
  <si>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</si>
  <si>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</si>
  <si>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</si>
  <si>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</si>
  <si>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</si>
  <si>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Місцеві податки і збори, в тому числі:</t>
  </si>
  <si>
    <t>Податок з реклами</t>
  </si>
  <si>
    <t>Комунальний податок</t>
  </si>
  <si>
    <t>Ринковий збір</t>
  </si>
  <si>
    <t>Збір за видачу ордеру на квартиру</t>
  </si>
  <si>
    <t>Збір за видачу дозволу на розміщення об`єктів торгівлі</t>
  </si>
  <si>
    <t>Збір з власників собак</t>
  </si>
  <si>
    <t>Неподаткові надходження, в тому числі:</t>
  </si>
  <si>
    <t>Адміністративні штрафи та інші санкції</t>
  </si>
  <si>
    <t>Тимчасова державна допомога дітям</t>
  </si>
  <si>
    <t>тис.грн.</t>
  </si>
  <si>
    <t>Офіційні трансферти:</t>
  </si>
  <si>
    <t>Всього доходів загального фонду (власних  та закріплених)</t>
  </si>
  <si>
    <t>Від органів державного управління</t>
  </si>
  <si>
    <t>Субвенції</t>
  </si>
  <si>
    <t>Центри соціально-психологічної реабілітації дітей</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</si>
  <si>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</si>
  <si>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</si>
  <si>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</si>
  <si>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оренду майна бюджетних установ</t>
  </si>
  <si>
    <t>Благодійні внески, гранти та дарунки, отримані бюджетними установами</t>
  </si>
  <si>
    <t xml:space="preserve">Освіта, в тому числі: </t>
  </si>
  <si>
    <t>Допомога у зв'язку з вагітністю і пологами</t>
  </si>
  <si>
    <t>Допомога на догляд за дитиною віком до 3 років</t>
  </si>
  <si>
    <t>Інші мистецькі заклади та заходи</t>
  </si>
  <si>
    <t>Найменування статей</t>
  </si>
  <si>
    <t>Дотації</t>
  </si>
  <si>
    <t>Кошти, що отримуються бюджетними установами на виконання окремих доручень та інвестиційних проектів</t>
  </si>
  <si>
    <t>Державна соціальна допомога інвалідам з дитинства та дітям інвалідам</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</si>
  <si>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</si>
  <si>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</si>
  <si>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Кошти, що отримуються бюджетними установами від реалізації майна</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</si>
  <si>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</si>
  <si>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</si>
  <si>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</si>
  <si>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</si>
  <si>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</si>
  <si>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план на 2010 рік</t>
  </si>
  <si>
    <t>уточнений план на  2010 рік</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</si>
  <si>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</si>
  <si>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 xml:space="preserve">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 , районних у містах  Києві і Севастополі та районних умістах рад для здійснення заходів виконання спільного із світовим банком проекту "Вдосконалення системи соціальної допомоги "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</si>
  <si>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</si>
  <si>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прав</t>
  </si>
  <si>
    <t>виконано        за  2010 рік</t>
  </si>
  <si>
    <t xml:space="preserve"> про виконання районного бюджету за  2010 рік              </t>
  </si>
  <si>
    <t xml:space="preserve">Проведення виборів народних депутатів Верховної Ради Автономної Республіки Крим, місцевих рад та сільських, селищних, міських голів </t>
  </si>
  <si>
    <t>Допомога на дітей, над якими встановлено опіку чи піклування</t>
  </si>
  <si>
    <t>Заступник голови районної у місті ради                                                                                        Ю. Красножон</t>
  </si>
  <si>
    <t xml:space="preserve">Загальноосвітні школи (в т.школа-дитячий садок,інтернат при школі), спеціалізовані школи, ліцеї, гімназії, колегіуми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</si>
  <si>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</si>
  <si>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</si>
  <si>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Додаток </t>
  </si>
  <si>
    <t>до рішення районної у місті ради</t>
  </si>
  <si>
    <t>від 24.02.2011 № 35</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</si>
</sst>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31">
    <font>
      <sz val="10"/>
      <name val="Arial Cyr"/>
      <family val="0"/>
    </font>
    <font>
      <b/>
      <sz val="10"/>
      <name val="Arial Cyr"/>
      <family val="2"/>
    </font>
    <font>
      <b/>
      <i/>
      <sz val="10"/>
      <name val="Arial Cyr"/>
      <family val="2"/>
    </font>
    <font>
      <b/>
      <sz val="12"/>
      <name val="Arial Cyr"/>
      <family val="2"/>
    </font>
    <font>
      <b/>
      <i/>
      <sz val="11"/>
      <name val="Arial Cyr"/>
      <family val="2"/>
    </font>
    <font>
      <i/>
      <sz val="10"/>
      <name val="Arial Cyr"/>
      <family val="0"/>
    </font>
    <font>
      <sz val="9"/>
      <name val="Arial Cyr"/>
      <family val="0"/>
    </font>
    <font>
      <sz val="12"/>
      <name val="Arial Cyr"/>
      <family val="0"/>
    </font>
    <font>
      <sz val="14"/>
      <name val="Times New Roman"/>
      <family val="1"/>
    </font>
    <font>
      <sz val="10"/>
      <name val="Bookman Old Style"/>
      <family val="1"/>
    </font>
    <font>
      <sz val="8"/>
      <name val="Arial Cyr"/>
      <family val="0"/>
    </font>
    <font>
      <sz val="12"/>
      <name val="Bookman Old Style"/>
      <family val="1"/>
    </font>
    <font>
      <sz val="16"/>
      <name val="Bookman Old Style"/>
      <family val="1"/>
    </font>
    <font>
      <sz val="10"/>
      <color indexed="10"/>
      <name val="Arial Cyr"/>
      <family val="2"/>
    </font>
    <font>
      <b/>
      <i/>
      <sz val="11"/>
      <color indexed="9"/>
      <name val="Arial Cyr"/>
      <family val="2"/>
    </font>
    <font>
      <i/>
      <sz val="12"/>
      <name val="Arial Cyr"/>
      <family val="0"/>
    </font>
    <font>
      <b/>
      <i/>
      <sz val="12"/>
      <name val="Arial Cyr"/>
      <family val="0"/>
    </font>
    <font>
      <sz val="12"/>
      <color indexed="10"/>
      <name val="Arial Cyr"/>
      <family val="0"/>
    </font>
    <font>
      <sz val="13"/>
      <name val="Arial Cyr"/>
      <family val="0"/>
    </font>
    <font>
      <b/>
      <sz val="13"/>
      <name val="Arial Cyr"/>
      <family val="0"/>
    </font>
    <font>
      <b/>
      <i/>
      <sz val="13"/>
      <name val="Arial Cyr"/>
      <family val="0"/>
    </font>
    <font>
      <sz val="13"/>
      <color indexed="8"/>
      <name val="Arial Cyr"/>
      <family val="0"/>
    </font>
    <font>
      <b/>
      <sz val="10"/>
      <color indexed="62"/>
      <name val="Arial Cyr"/>
      <family val="0"/>
    </font>
    <font>
      <sz val="13"/>
      <color indexed="62"/>
      <name val="Arial Cyr"/>
      <family val="0"/>
    </font>
    <font>
      <b/>
      <sz val="13"/>
      <color indexed="62"/>
      <name val="Arial Cyr"/>
      <family val="0"/>
    </font>
    <font>
      <b/>
      <i/>
      <sz val="13"/>
      <color indexed="62"/>
      <name val="Arial Cyr"/>
      <family val="0"/>
    </font>
    <font>
      <b/>
      <sz val="13"/>
      <color indexed="8"/>
      <name val="Arial Cyr"/>
      <family val="0"/>
    </font>
    <font>
      <b/>
      <i/>
      <sz val="13"/>
      <color indexed="8"/>
      <name val="Arial Cyr"/>
      <family val="0"/>
    </font>
    <font>
      <b/>
      <sz val="20"/>
      <name val="Bookman Old Style"/>
      <family val="1"/>
    </font>
    <font>
      <sz val="20"/>
      <name val="Bookman Old Style"/>
      <family val="1"/>
    </font>
    <font>
      <sz val="18"/>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9">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color indexed="63"/>
      </bottom>
    </border>
    <border>
      <left>
        <color indexed="63"/>
      </left>
      <right style="medium"/>
      <top>
        <color indexed="63"/>
      </top>
      <bottom style="thin"/>
    </border>
    <border>
      <left style="medium"/>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medium"/>
    </border>
    <border>
      <left style="medium"/>
      <right>
        <color indexed="63"/>
      </right>
      <top style="medium"/>
      <bottom>
        <color indexed="63"/>
      </bottom>
    </border>
    <border>
      <left>
        <color indexed="63"/>
      </left>
      <right style="thin"/>
      <top style="thin"/>
      <bottom style="thin"/>
    </border>
    <border>
      <left style="thin"/>
      <right style="thin"/>
      <top>
        <color indexed="63"/>
      </top>
      <bottom style="thin"/>
    </border>
    <border>
      <left style="thin"/>
      <right style="medium"/>
      <top style="thin"/>
      <bottom style="thin"/>
    </border>
    <border>
      <left style="thin"/>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6">
    <xf numFmtId="0" fontId="0" fillId="0" borderId="0" xfId="0" applyAlignment="1">
      <alignment/>
    </xf>
    <xf numFmtId="0" fontId="0" fillId="0" borderId="0" xfId="0" applyBorder="1" applyAlignment="1">
      <alignment/>
    </xf>
    <xf numFmtId="0" fontId="3" fillId="0" borderId="0" xfId="0" applyFont="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3"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 fillId="0" borderId="4" xfId="0" applyFont="1" applyBorder="1" applyAlignment="1">
      <alignment horizontal="left"/>
    </xf>
    <xf numFmtId="0" fontId="13" fillId="0" borderId="0" xfId="0" applyFont="1" applyAlignment="1">
      <alignment/>
    </xf>
    <xf numFmtId="0" fontId="0" fillId="0" borderId="0" xfId="0" applyFont="1" applyAlignment="1">
      <alignment/>
    </xf>
    <xf numFmtId="0" fontId="0" fillId="0" borderId="5"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8" xfId="0" applyBorder="1" applyAlignment="1">
      <alignment/>
    </xf>
    <xf numFmtId="172" fontId="4" fillId="0" borderId="0" xfId="0" applyNumberFormat="1" applyFont="1" applyFill="1" applyBorder="1" applyAlignment="1">
      <alignment/>
    </xf>
    <xf numFmtId="0" fontId="0" fillId="0" borderId="0" xfId="0" applyFill="1" applyBorder="1" applyAlignment="1">
      <alignment/>
    </xf>
    <xf numFmtId="0" fontId="12" fillId="0" borderId="0" xfId="0" applyFont="1" applyAlignment="1">
      <alignment horizontal="left"/>
    </xf>
    <xf numFmtId="0" fontId="4" fillId="0" borderId="0" xfId="0" applyFont="1" applyFill="1" applyBorder="1" applyAlignment="1">
      <alignment horizontal="left" wrapText="1"/>
    </xf>
    <xf numFmtId="0" fontId="0" fillId="0" borderId="0" xfId="0" applyFont="1" applyFill="1" applyAlignment="1">
      <alignment/>
    </xf>
    <xf numFmtId="0" fontId="0" fillId="0" borderId="0" xfId="0" applyFont="1" applyAlignment="1">
      <alignment/>
    </xf>
    <xf numFmtId="172" fontId="14" fillId="0" borderId="0" xfId="0" applyNumberFormat="1" applyFont="1" applyFill="1" applyBorder="1" applyAlignment="1">
      <alignment/>
    </xf>
    <xf numFmtId="172" fontId="3" fillId="2" borderId="10" xfId="0" applyNumberFormat="1" applyFont="1" applyFill="1" applyBorder="1" applyAlignment="1">
      <alignment/>
    </xf>
    <xf numFmtId="172" fontId="3" fillId="0" borderId="5" xfId="0" applyNumberFormat="1" applyFont="1" applyBorder="1" applyAlignment="1">
      <alignment/>
    </xf>
    <xf numFmtId="172" fontId="3" fillId="0" borderId="4" xfId="0" applyNumberFormat="1" applyFont="1" applyBorder="1" applyAlignment="1">
      <alignment/>
    </xf>
    <xf numFmtId="172" fontId="3" fillId="0" borderId="6" xfId="0" applyNumberFormat="1" applyFont="1" applyBorder="1" applyAlignment="1">
      <alignment/>
    </xf>
    <xf numFmtId="172" fontId="3" fillId="0" borderId="10" xfId="0" applyNumberFormat="1" applyFont="1" applyBorder="1" applyAlignment="1">
      <alignment/>
    </xf>
    <xf numFmtId="172" fontId="7" fillId="2" borderId="11" xfId="0" applyNumberFormat="1" applyFont="1" applyFill="1" applyBorder="1" applyAlignment="1">
      <alignment/>
    </xf>
    <xf numFmtId="172" fontId="7" fillId="0" borderId="12" xfId="0" applyNumberFormat="1" applyFont="1" applyBorder="1" applyAlignment="1">
      <alignment/>
    </xf>
    <xf numFmtId="172" fontId="7" fillId="0" borderId="13" xfId="0" applyNumberFormat="1" applyFont="1" applyBorder="1" applyAlignment="1">
      <alignment/>
    </xf>
    <xf numFmtId="172" fontId="7" fillId="2" borderId="14" xfId="0" applyNumberFormat="1" applyFont="1" applyFill="1" applyBorder="1" applyAlignment="1">
      <alignment/>
    </xf>
    <xf numFmtId="172" fontId="7" fillId="0" borderId="15" xfId="0" applyNumberFormat="1" applyFont="1" applyBorder="1" applyAlignment="1">
      <alignment/>
    </xf>
    <xf numFmtId="172" fontId="7" fillId="2" borderId="16" xfId="0" applyNumberFormat="1" applyFont="1" applyFill="1" applyBorder="1" applyAlignment="1">
      <alignment/>
    </xf>
    <xf numFmtId="172" fontId="15" fillId="2" borderId="16" xfId="0" applyNumberFormat="1" applyFont="1" applyFill="1" applyBorder="1" applyAlignment="1">
      <alignment/>
    </xf>
    <xf numFmtId="172" fontId="15" fillId="0" borderId="16" xfId="0" applyNumberFormat="1" applyFont="1" applyBorder="1" applyAlignment="1">
      <alignment/>
    </xf>
    <xf numFmtId="172" fontId="15" fillId="0" borderId="17" xfId="0" applyNumberFormat="1" applyFont="1" applyBorder="1" applyAlignment="1">
      <alignment/>
    </xf>
    <xf numFmtId="2" fontId="15" fillId="0" borderId="17" xfId="0" applyNumberFormat="1" applyFont="1" applyBorder="1" applyAlignment="1">
      <alignment/>
    </xf>
    <xf numFmtId="172" fontId="15" fillId="2" borderId="18" xfId="0" applyNumberFormat="1" applyFont="1" applyFill="1" applyBorder="1" applyAlignment="1">
      <alignment/>
    </xf>
    <xf numFmtId="172" fontId="15" fillId="0" borderId="18" xfId="0" applyNumberFormat="1" applyFont="1" applyBorder="1" applyAlignment="1">
      <alignment/>
    </xf>
    <xf numFmtId="172" fontId="15" fillId="0" borderId="19" xfId="0" applyNumberFormat="1" applyFont="1" applyBorder="1" applyAlignment="1">
      <alignment/>
    </xf>
    <xf numFmtId="172" fontId="3" fillId="0" borderId="20" xfId="0" applyNumberFormat="1" applyFont="1" applyBorder="1" applyAlignment="1">
      <alignment/>
    </xf>
    <xf numFmtId="172" fontId="7" fillId="2" borderId="10" xfId="0" applyNumberFormat="1" applyFont="1" applyFill="1" applyBorder="1" applyAlignment="1">
      <alignment/>
    </xf>
    <xf numFmtId="172" fontId="7" fillId="0" borderId="5" xfId="0" applyNumberFormat="1" applyFont="1" applyBorder="1" applyAlignment="1">
      <alignment/>
    </xf>
    <xf numFmtId="172" fontId="7" fillId="0" borderId="10" xfId="0" applyNumberFormat="1" applyFont="1" applyBorder="1" applyAlignment="1">
      <alignment/>
    </xf>
    <xf numFmtId="172" fontId="7" fillId="0" borderId="4" xfId="0" applyNumberFormat="1" applyFont="1" applyBorder="1" applyAlignment="1">
      <alignment/>
    </xf>
    <xf numFmtId="172" fontId="3" fillId="2" borderId="14" xfId="0" applyNumberFormat="1" applyFont="1" applyFill="1" applyBorder="1" applyAlignment="1">
      <alignment/>
    </xf>
    <xf numFmtId="172" fontId="3" fillId="0" borderId="0" xfId="0" applyNumberFormat="1" applyFont="1" applyAlignment="1">
      <alignment/>
    </xf>
    <xf numFmtId="172" fontId="7" fillId="0" borderId="14" xfId="0" applyNumberFormat="1" applyFont="1" applyBorder="1" applyAlignment="1">
      <alignment/>
    </xf>
    <xf numFmtId="172" fontId="3" fillId="0" borderId="21" xfId="0" applyNumberFormat="1" applyFont="1" applyBorder="1" applyAlignment="1">
      <alignment/>
    </xf>
    <xf numFmtId="172" fontId="3" fillId="0" borderId="22" xfId="0" applyNumberFormat="1" applyFont="1" applyBorder="1" applyAlignment="1">
      <alignment/>
    </xf>
    <xf numFmtId="172" fontId="3" fillId="2" borderId="23" xfId="0" applyNumberFormat="1" applyFont="1" applyFill="1" applyBorder="1" applyAlignment="1">
      <alignment/>
    </xf>
    <xf numFmtId="172" fontId="3" fillId="0" borderId="23" xfId="0" applyNumberFormat="1" applyFont="1" applyBorder="1" applyAlignment="1">
      <alignment/>
    </xf>
    <xf numFmtId="172" fontId="7" fillId="0" borderId="11" xfId="0" applyNumberFormat="1" applyFont="1" applyBorder="1" applyAlignment="1">
      <alignment/>
    </xf>
    <xf numFmtId="172" fontId="7" fillId="2" borderId="24" xfId="0" applyNumberFormat="1" applyFont="1" applyFill="1" applyBorder="1" applyAlignment="1">
      <alignment/>
    </xf>
    <xf numFmtId="172" fontId="3" fillId="0" borderId="10" xfId="0" applyNumberFormat="1" applyFont="1" applyFill="1" applyBorder="1" applyAlignment="1">
      <alignment/>
    </xf>
    <xf numFmtId="172" fontId="7" fillId="2" borderId="12" xfId="0" applyNumberFormat="1" applyFont="1" applyFill="1" applyBorder="1" applyAlignment="1">
      <alignment/>
    </xf>
    <xf numFmtId="172" fontId="7" fillId="0" borderId="25" xfId="0" applyNumberFormat="1" applyFont="1" applyBorder="1" applyAlignment="1">
      <alignment/>
    </xf>
    <xf numFmtId="172" fontId="7" fillId="0" borderId="26" xfId="0" applyNumberFormat="1" applyFont="1" applyBorder="1" applyAlignment="1">
      <alignment/>
    </xf>
    <xf numFmtId="172" fontId="7" fillId="0" borderId="17" xfId="0" applyNumberFormat="1" applyFont="1" applyBorder="1" applyAlignment="1">
      <alignment/>
    </xf>
    <xf numFmtId="172" fontId="7" fillId="0" borderId="16" xfId="0" applyNumberFormat="1" applyFont="1" applyBorder="1" applyAlignment="1">
      <alignment/>
    </xf>
    <xf numFmtId="172" fontId="7" fillId="0" borderId="27" xfId="0" applyNumberFormat="1" applyFont="1" applyBorder="1" applyAlignment="1">
      <alignment/>
    </xf>
    <xf numFmtId="172" fontId="7" fillId="0" borderId="28" xfId="0" applyNumberFormat="1" applyFont="1" applyBorder="1" applyAlignment="1">
      <alignment/>
    </xf>
    <xf numFmtId="172" fontId="16" fillId="2" borderId="10" xfId="0" applyNumberFormat="1" applyFont="1" applyFill="1" applyBorder="1" applyAlignment="1">
      <alignment/>
    </xf>
    <xf numFmtId="172" fontId="16" fillId="0" borderId="5" xfId="0" applyNumberFormat="1" applyFont="1" applyBorder="1" applyAlignment="1">
      <alignment/>
    </xf>
    <xf numFmtId="172" fontId="16" fillId="0" borderId="10" xfId="0" applyNumberFormat="1" applyFont="1" applyBorder="1" applyAlignment="1">
      <alignment/>
    </xf>
    <xf numFmtId="172" fontId="16" fillId="0" borderId="4" xfId="0" applyNumberFormat="1" applyFont="1" applyBorder="1" applyAlignment="1">
      <alignment/>
    </xf>
    <xf numFmtId="172" fontId="7" fillId="0" borderId="29" xfId="0" applyNumberFormat="1" applyFont="1" applyBorder="1" applyAlignment="1">
      <alignment/>
    </xf>
    <xf numFmtId="172" fontId="7" fillId="0" borderId="30" xfId="0" applyNumberFormat="1" applyFont="1" applyBorder="1" applyAlignment="1">
      <alignment/>
    </xf>
    <xf numFmtId="172" fontId="17" fillId="2" borderId="12" xfId="0" applyNumberFormat="1" applyFont="1" applyFill="1" applyBorder="1" applyAlignment="1">
      <alignment/>
    </xf>
    <xf numFmtId="172" fontId="7" fillId="0" borderId="0" xfId="0" applyNumberFormat="1" applyFont="1" applyAlignment="1">
      <alignment/>
    </xf>
    <xf numFmtId="172" fontId="7" fillId="0" borderId="22" xfId="0" applyNumberFormat="1" applyFont="1" applyBorder="1" applyAlignment="1">
      <alignment/>
    </xf>
    <xf numFmtId="172" fontId="7" fillId="0" borderId="0" xfId="0" applyNumberFormat="1" applyFont="1" applyBorder="1" applyAlignment="1">
      <alignment/>
    </xf>
    <xf numFmtId="172" fontId="7" fillId="3" borderId="27" xfId="0" applyNumberFormat="1" applyFont="1" applyFill="1" applyBorder="1" applyAlignment="1">
      <alignment/>
    </xf>
    <xf numFmtId="172" fontId="7" fillId="2" borderId="16" xfId="0" applyNumberFormat="1" applyFont="1" applyFill="1" applyBorder="1" applyAlignment="1">
      <alignment/>
    </xf>
    <xf numFmtId="172" fontId="7" fillId="2" borderId="18" xfId="0" applyNumberFormat="1" applyFont="1" applyFill="1" applyBorder="1" applyAlignment="1">
      <alignment/>
    </xf>
    <xf numFmtId="172" fontId="7" fillId="2" borderId="11" xfId="0" applyNumberFormat="1" applyFont="1" applyFill="1" applyBorder="1" applyAlignment="1">
      <alignment/>
    </xf>
    <xf numFmtId="172" fontId="7" fillId="0" borderId="19" xfId="0" applyNumberFormat="1" applyFont="1" applyBorder="1" applyAlignment="1">
      <alignment/>
    </xf>
    <xf numFmtId="172" fontId="7" fillId="0" borderId="31" xfId="0" applyNumberFormat="1" applyFont="1" applyBorder="1" applyAlignment="1">
      <alignment/>
    </xf>
    <xf numFmtId="172" fontId="7" fillId="3" borderId="16" xfId="0" applyNumberFormat="1" applyFont="1" applyFill="1" applyBorder="1" applyAlignment="1">
      <alignment/>
    </xf>
    <xf numFmtId="172" fontId="7" fillId="2" borderId="17" xfId="0" applyNumberFormat="1" applyFont="1" applyFill="1" applyBorder="1" applyAlignment="1">
      <alignment/>
    </xf>
    <xf numFmtId="172" fontId="7" fillId="3" borderId="17" xfId="0" applyNumberFormat="1" applyFont="1" applyFill="1" applyBorder="1" applyAlignment="1">
      <alignment/>
    </xf>
    <xf numFmtId="172" fontId="7" fillId="0" borderId="17" xfId="0" applyNumberFormat="1" applyFont="1" applyBorder="1" applyAlignment="1">
      <alignment horizontal="center"/>
    </xf>
    <xf numFmtId="172" fontId="16" fillId="2" borderId="24" xfId="0" applyNumberFormat="1" applyFont="1" applyFill="1" applyBorder="1" applyAlignment="1">
      <alignment/>
    </xf>
    <xf numFmtId="172" fontId="16" fillId="0" borderId="32" xfId="0" applyNumberFormat="1" applyFont="1" applyBorder="1" applyAlignment="1">
      <alignment/>
    </xf>
    <xf numFmtId="172" fontId="16" fillId="3" borderId="33" xfId="0" applyNumberFormat="1" applyFont="1" applyFill="1" applyBorder="1" applyAlignment="1">
      <alignment/>
    </xf>
    <xf numFmtId="172" fontId="16" fillId="0" borderId="33" xfId="0" applyNumberFormat="1" applyFont="1" applyBorder="1" applyAlignment="1">
      <alignment/>
    </xf>
    <xf numFmtId="172" fontId="16" fillId="0" borderId="33" xfId="0" applyNumberFormat="1" applyFont="1" applyBorder="1" applyAlignment="1">
      <alignment horizontal="right"/>
    </xf>
    <xf numFmtId="172" fontId="16" fillId="0" borderId="34" xfId="0" applyNumberFormat="1" applyFont="1" applyBorder="1" applyAlignment="1">
      <alignment/>
    </xf>
    <xf numFmtId="172" fontId="16" fillId="2" borderId="6" xfId="0" applyNumberFormat="1" applyFont="1" applyFill="1" applyBorder="1" applyAlignment="1">
      <alignment/>
    </xf>
    <xf numFmtId="172" fontId="16" fillId="2" borderId="4" xfId="0" applyNumberFormat="1" applyFont="1" applyFill="1" applyBorder="1" applyAlignment="1">
      <alignment/>
    </xf>
    <xf numFmtId="172" fontId="16" fillId="2" borderId="5" xfId="0" applyNumberFormat="1" applyFont="1" applyFill="1" applyBorder="1" applyAlignment="1">
      <alignment/>
    </xf>
    <xf numFmtId="172" fontId="19" fillId="2" borderId="10" xfId="0" applyNumberFormat="1" applyFont="1" applyFill="1" applyBorder="1" applyAlignment="1">
      <alignment/>
    </xf>
    <xf numFmtId="172" fontId="19" fillId="0" borderId="5" xfId="0" applyNumberFormat="1" applyFont="1" applyBorder="1" applyAlignment="1">
      <alignment/>
    </xf>
    <xf numFmtId="172" fontId="19" fillId="0" borderId="10" xfId="0" applyNumberFormat="1" applyFont="1" applyBorder="1" applyAlignment="1">
      <alignment/>
    </xf>
    <xf numFmtId="172" fontId="18" fillId="2" borderId="11" xfId="0" applyNumberFormat="1" applyFont="1" applyFill="1" applyBorder="1" applyAlignment="1">
      <alignment/>
    </xf>
    <xf numFmtId="172" fontId="18" fillId="0" borderId="13" xfId="0" applyNumberFormat="1" applyFont="1" applyBorder="1" applyAlignment="1">
      <alignment/>
    </xf>
    <xf numFmtId="172" fontId="18" fillId="2" borderId="14" xfId="0" applyNumberFormat="1" applyFont="1" applyFill="1" applyBorder="1" applyAlignment="1">
      <alignment/>
    </xf>
    <xf numFmtId="172" fontId="18" fillId="2" borderId="23" xfId="0" applyNumberFormat="1" applyFont="1" applyFill="1" applyBorder="1" applyAlignment="1">
      <alignment/>
    </xf>
    <xf numFmtId="172" fontId="18" fillId="0" borderId="15" xfId="0" applyNumberFormat="1" applyFont="1" applyBorder="1" applyAlignment="1">
      <alignment/>
    </xf>
    <xf numFmtId="172" fontId="18" fillId="2" borderId="16" xfId="0" applyNumberFormat="1" applyFont="1" applyFill="1" applyBorder="1" applyAlignment="1">
      <alignment/>
    </xf>
    <xf numFmtId="172" fontId="18" fillId="2" borderId="10" xfId="0" applyNumberFormat="1" applyFont="1" applyFill="1" applyBorder="1" applyAlignment="1">
      <alignment/>
    </xf>
    <xf numFmtId="172" fontId="18" fillId="0" borderId="5" xfId="0" applyNumberFormat="1" applyFont="1" applyBorder="1" applyAlignment="1">
      <alignment/>
    </xf>
    <xf numFmtId="172" fontId="19" fillId="2" borderId="14" xfId="0" applyNumberFormat="1" applyFont="1" applyFill="1" applyBorder="1" applyAlignment="1">
      <alignment/>
    </xf>
    <xf numFmtId="172" fontId="18" fillId="0" borderId="14" xfId="0" applyNumberFormat="1" applyFont="1" applyBorder="1" applyAlignment="1">
      <alignment/>
    </xf>
    <xf numFmtId="172" fontId="18" fillId="2" borderId="24" xfId="0" applyNumberFormat="1" applyFont="1" applyFill="1" applyBorder="1" applyAlignment="1">
      <alignment/>
    </xf>
    <xf numFmtId="172" fontId="18" fillId="2" borderId="12" xfId="0" applyNumberFormat="1" applyFont="1" applyFill="1" applyBorder="1" applyAlignment="1">
      <alignment/>
    </xf>
    <xf numFmtId="172" fontId="18" fillId="0" borderId="17" xfId="0" applyNumberFormat="1" applyFont="1" applyBorder="1" applyAlignment="1">
      <alignment/>
    </xf>
    <xf numFmtId="172" fontId="18" fillId="2" borderId="35" xfId="0" applyNumberFormat="1" applyFont="1" applyFill="1" applyBorder="1" applyAlignment="1">
      <alignment/>
    </xf>
    <xf numFmtId="172" fontId="18" fillId="0" borderId="28" xfId="0" applyNumberFormat="1" applyFont="1" applyBorder="1" applyAlignment="1">
      <alignment/>
    </xf>
    <xf numFmtId="172" fontId="20" fillId="2" borderId="10" xfId="0" applyNumberFormat="1" applyFont="1" applyFill="1" applyBorder="1" applyAlignment="1">
      <alignment/>
    </xf>
    <xf numFmtId="172" fontId="18" fillId="0" borderId="29" xfId="0" applyNumberFormat="1" applyFont="1" applyBorder="1" applyAlignment="1">
      <alignment/>
    </xf>
    <xf numFmtId="172" fontId="18" fillId="0" borderId="30" xfId="0" applyNumberFormat="1" applyFont="1" applyBorder="1" applyAlignment="1">
      <alignment/>
    </xf>
    <xf numFmtId="172" fontId="18" fillId="0" borderId="0" xfId="0" applyNumberFormat="1" applyFont="1" applyBorder="1" applyAlignment="1">
      <alignment/>
    </xf>
    <xf numFmtId="0" fontId="7" fillId="2" borderId="23" xfId="0" applyFont="1" applyFill="1" applyBorder="1" applyAlignment="1">
      <alignment/>
    </xf>
    <xf numFmtId="0" fontId="7" fillId="0" borderId="20" xfId="0" applyFont="1" applyBorder="1" applyAlignment="1">
      <alignment/>
    </xf>
    <xf numFmtId="0" fontId="7" fillId="0" borderId="23" xfId="0" applyFont="1" applyBorder="1" applyAlignment="1">
      <alignment/>
    </xf>
    <xf numFmtId="0" fontId="7" fillId="2" borderId="20" xfId="0" applyFont="1" applyFill="1" applyBorder="1" applyAlignment="1">
      <alignment/>
    </xf>
    <xf numFmtId="0" fontId="7" fillId="2" borderId="14" xfId="0" applyFont="1" applyFill="1" applyBorder="1" applyAlignment="1">
      <alignment/>
    </xf>
    <xf numFmtId="0" fontId="7" fillId="0" borderId="0" xfId="0" applyFont="1" applyBorder="1" applyAlignment="1">
      <alignment/>
    </xf>
    <xf numFmtId="0" fontId="7" fillId="0" borderId="14" xfId="0" applyFont="1" applyBorder="1" applyAlignment="1">
      <alignment/>
    </xf>
    <xf numFmtId="0" fontId="7" fillId="2" borderId="0" xfId="0" applyFont="1" applyFill="1" applyBorder="1" applyAlignment="1">
      <alignment/>
    </xf>
    <xf numFmtId="172" fontId="18" fillId="0" borderId="23" xfId="0" applyNumberFormat="1" applyFont="1" applyBorder="1" applyAlignment="1">
      <alignment/>
    </xf>
    <xf numFmtId="172" fontId="18" fillId="0" borderId="36" xfId="0" applyNumberFormat="1" applyFont="1" applyBorder="1" applyAlignment="1">
      <alignment/>
    </xf>
    <xf numFmtId="172" fontId="19" fillId="2" borderId="24" xfId="0" applyNumberFormat="1" applyFont="1" applyFill="1" applyBorder="1" applyAlignment="1">
      <alignment/>
    </xf>
    <xf numFmtId="172" fontId="19" fillId="0" borderId="32" xfId="0" applyNumberFormat="1" applyFont="1" applyBorder="1" applyAlignment="1">
      <alignment/>
    </xf>
    <xf numFmtId="172" fontId="18" fillId="0" borderId="17" xfId="0" applyNumberFormat="1" applyFont="1" applyFill="1" applyBorder="1" applyAlignment="1">
      <alignment/>
    </xf>
    <xf numFmtId="172" fontId="18" fillId="0" borderId="24" xfId="0" applyNumberFormat="1" applyFont="1" applyBorder="1" applyAlignment="1">
      <alignment/>
    </xf>
    <xf numFmtId="172" fontId="18" fillId="0" borderId="32" xfId="0" applyNumberFormat="1" applyFont="1" applyBorder="1" applyAlignment="1">
      <alignment/>
    </xf>
    <xf numFmtId="172" fontId="18" fillId="0" borderId="34" xfId="0" applyNumberFormat="1" applyFont="1" applyBorder="1" applyAlignment="1">
      <alignment/>
    </xf>
    <xf numFmtId="172" fontId="18" fillId="0" borderId="21" xfId="0" applyNumberFormat="1" applyFont="1" applyBorder="1" applyAlignment="1">
      <alignment/>
    </xf>
    <xf numFmtId="172" fontId="25" fillId="2" borderId="10" xfId="0" applyNumberFormat="1" applyFont="1" applyFill="1" applyBorder="1" applyAlignment="1">
      <alignment/>
    </xf>
    <xf numFmtId="172" fontId="23" fillId="2" borderId="23" xfId="0" applyNumberFormat="1" applyFont="1" applyFill="1" applyBorder="1" applyAlignment="1">
      <alignment/>
    </xf>
    <xf numFmtId="172" fontId="24" fillId="2" borderId="10" xfId="0" applyNumberFormat="1" applyFont="1" applyFill="1" applyBorder="1" applyAlignment="1">
      <alignment/>
    </xf>
    <xf numFmtId="172" fontId="23" fillId="2" borderId="14" xfId="0" applyNumberFormat="1" applyFont="1" applyFill="1" applyBorder="1" applyAlignment="1">
      <alignment/>
    </xf>
    <xf numFmtId="172" fontId="23" fillId="2" borderId="10" xfId="0" applyNumberFormat="1" applyFont="1" applyFill="1" applyBorder="1" applyAlignment="1">
      <alignment/>
    </xf>
    <xf numFmtId="172" fontId="24" fillId="2" borderId="14" xfId="0" applyNumberFormat="1" applyFont="1" applyFill="1" applyBorder="1" applyAlignment="1">
      <alignment/>
    </xf>
    <xf numFmtId="172" fontId="23" fillId="2" borderId="12" xfId="0" applyNumberFormat="1" applyFont="1" applyFill="1" applyBorder="1" applyAlignment="1">
      <alignment/>
    </xf>
    <xf numFmtId="172" fontId="23" fillId="2" borderId="16" xfId="0" applyNumberFormat="1" applyFont="1" applyFill="1" applyBorder="1" applyAlignment="1">
      <alignment/>
    </xf>
    <xf numFmtId="172" fontId="23" fillId="2" borderId="35" xfId="0" applyNumberFormat="1" applyFont="1" applyFill="1" applyBorder="1" applyAlignment="1">
      <alignment/>
    </xf>
    <xf numFmtId="172" fontId="24" fillId="2" borderId="24" xfId="0" applyNumberFormat="1" applyFont="1" applyFill="1" applyBorder="1" applyAlignment="1">
      <alignment/>
    </xf>
    <xf numFmtId="172" fontId="23" fillId="2" borderId="24" xfId="0" applyNumberFormat="1" applyFont="1" applyFill="1" applyBorder="1" applyAlignment="1">
      <alignment/>
    </xf>
    <xf numFmtId="172" fontId="23" fillId="2" borderId="8" xfId="0" applyNumberFormat="1" applyFont="1" applyFill="1" applyBorder="1" applyAlignment="1">
      <alignment/>
    </xf>
    <xf numFmtId="172" fontId="18" fillId="2" borderId="8" xfId="0" applyNumberFormat="1" applyFont="1" applyFill="1" applyBorder="1" applyAlignment="1">
      <alignment/>
    </xf>
    <xf numFmtId="172" fontId="18" fillId="0" borderId="8" xfId="0" applyNumberFormat="1" applyFont="1" applyBorder="1" applyAlignment="1">
      <alignment/>
    </xf>
    <xf numFmtId="172" fontId="21" fillId="0" borderId="17" xfId="0" applyNumberFormat="1" applyFont="1" applyBorder="1" applyAlignment="1">
      <alignment/>
    </xf>
    <xf numFmtId="172" fontId="26" fillId="0" borderId="32" xfId="0" applyNumberFormat="1" applyFont="1" applyBorder="1" applyAlignment="1">
      <alignment/>
    </xf>
    <xf numFmtId="172" fontId="18" fillId="0" borderId="37" xfId="0" applyNumberFormat="1" applyFont="1" applyBorder="1" applyAlignment="1">
      <alignment/>
    </xf>
    <xf numFmtId="172" fontId="27" fillId="2" borderId="10" xfId="0" applyNumberFormat="1" applyFont="1" applyFill="1" applyBorder="1" applyAlignment="1">
      <alignment/>
    </xf>
    <xf numFmtId="172" fontId="27" fillId="2" borderId="5" xfId="0" applyNumberFormat="1" applyFont="1" applyFill="1" applyBorder="1" applyAlignment="1">
      <alignment/>
    </xf>
    <xf numFmtId="172" fontId="0" fillId="0" borderId="0" xfId="0" applyNumberFormat="1" applyFont="1" applyAlignment="1">
      <alignment horizontal="left"/>
    </xf>
    <xf numFmtId="172" fontId="12" fillId="0" borderId="0" xfId="0" applyNumberFormat="1" applyFont="1" applyAlignment="1">
      <alignment/>
    </xf>
    <xf numFmtId="172" fontId="18" fillId="0" borderId="10" xfId="0" applyNumberFormat="1" applyFont="1" applyBorder="1" applyAlignment="1">
      <alignment/>
    </xf>
    <xf numFmtId="172" fontId="19" fillId="0" borderId="24" xfId="0" applyNumberFormat="1" applyFont="1" applyBorder="1" applyAlignment="1">
      <alignment/>
    </xf>
    <xf numFmtId="172" fontId="18" fillId="0" borderId="25" xfId="0" applyNumberFormat="1" applyFont="1" applyBorder="1" applyAlignment="1">
      <alignment/>
    </xf>
    <xf numFmtId="172" fontId="18" fillId="0" borderId="22" xfId="0" applyNumberFormat="1" applyFont="1" applyBorder="1" applyAlignment="1">
      <alignment/>
    </xf>
    <xf numFmtId="172" fontId="18" fillId="0" borderId="9" xfId="0" applyNumberFormat="1" applyFont="1" applyBorder="1" applyAlignment="1">
      <alignment/>
    </xf>
    <xf numFmtId="172" fontId="18" fillId="0" borderId="33" xfId="0" applyNumberFormat="1" applyFont="1" applyBorder="1" applyAlignment="1">
      <alignment/>
    </xf>
    <xf numFmtId="172" fontId="18" fillId="0" borderId="12" xfId="0" applyNumberFormat="1" applyFont="1" applyBorder="1" applyAlignment="1">
      <alignment/>
    </xf>
    <xf numFmtId="172" fontId="18" fillId="0" borderId="16" xfId="0" applyNumberFormat="1" applyFont="1" applyBorder="1" applyAlignment="1">
      <alignment/>
    </xf>
    <xf numFmtId="172" fontId="18" fillId="0" borderId="11" xfId="0" applyNumberFormat="1" applyFont="1" applyBorder="1" applyAlignment="1">
      <alignment/>
    </xf>
    <xf numFmtId="172" fontId="15" fillId="0" borderId="27" xfId="0" applyNumberFormat="1" applyFont="1" applyBorder="1" applyAlignment="1">
      <alignment/>
    </xf>
    <xf numFmtId="172" fontId="15" fillId="0" borderId="31" xfId="0" applyNumberFormat="1" applyFont="1" applyBorder="1" applyAlignment="1">
      <alignment/>
    </xf>
    <xf numFmtId="172" fontId="3" fillId="0" borderId="36" xfId="0" applyNumberFormat="1" applyFont="1" applyBorder="1" applyAlignment="1">
      <alignment/>
    </xf>
    <xf numFmtId="172" fontId="7" fillId="0" borderId="27" xfId="0" applyNumberFormat="1" applyFont="1" applyBorder="1" applyAlignment="1">
      <alignment horizontal="right"/>
    </xf>
    <xf numFmtId="172" fontId="7" fillId="0" borderId="16" xfId="0" applyNumberFormat="1" applyFont="1" applyFill="1" applyBorder="1" applyAlignment="1">
      <alignment/>
    </xf>
    <xf numFmtId="172" fontId="7" fillId="0" borderId="27" xfId="0" applyNumberFormat="1" applyFont="1" applyFill="1" applyBorder="1" applyAlignment="1">
      <alignment/>
    </xf>
    <xf numFmtId="172" fontId="3" fillId="0" borderId="4" xfId="0" applyNumberFormat="1" applyFont="1" applyFill="1" applyBorder="1" applyAlignment="1">
      <alignmen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Fill="1" applyBorder="1" applyAlignment="1">
      <alignment vertical="center" wrapText="1"/>
    </xf>
    <xf numFmtId="172" fontId="18" fillId="2" borderId="0" xfId="0" applyNumberFormat="1" applyFont="1" applyFill="1" applyBorder="1" applyAlignment="1">
      <alignment/>
    </xf>
    <xf numFmtId="172" fontId="19" fillId="0" borderId="0" xfId="0" applyNumberFormat="1" applyFont="1" applyBorder="1" applyAlignment="1">
      <alignment/>
    </xf>
    <xf numFmtId="172" fontId="19" fillId="2" borderId="0" xfId="0" applyNumberFormat="1" applyFont="1" applyFill="1" applyBorder="1" applyAlignment="1">
      <alignment/>
    </xf>
    <xf numFmtId="172" fontId="26" fillId="0" borderId="0" xfId="0" applyNumberFormat="1" applyFont="1" applyBorder="1" applyAlignment="1">
      <alignment/>
    </xf>
    <xf numFmtId="172" fontId="18" fillId="0" borderId="0" xfId="0" applyNumberFormat="1" applyFont="1" applyFill="1" applyBorder="1" applyAlignment="1">
      <alignment/>
    </xf>
    <xf numFmtId="172" fontId="21" fillId="0" borderId="0" xfId="0" applyNumberFormat="1" applyFont="1" applyBorder="1" applyAlignment="1">
      <alignment/>
    </xf>
    <xf numFmtId="172" fontId="20" fillId="2" borderId="0" xfId="0" applyNumberFormat="1" applyFont="1" applyFill="1" applyBorder="1" applyAlignment="1">
      <alignment/>
    </xf>
    <xf numFmtId="172" fontId="27" fillId="2" borderId="0" xfId="0" applyNumberFormat="1" applyFont="1" applyFill="1" applyBorder="1" applyAlignment="1">
      <alignment/>
    </xf>
    <xf numFmtId="0" fontId="0" fillId="0" borderId="33" xfId="0" applyFont="1" applyBorder="1" applyAlignment="1">
      <alignment horizontal="left"/>
    </xf>
    <xf numFmtId="0" fontId="0" fillId="0" borderId="32" xfId="0" applyFont="1" applyBorder="1" applyAlignment="1">
      <alignment horizontal="left"/>
    </xf>
    <xf numFmtId="0" fontId="0" fillId="0" borderId="24" xfId="0" applyFont="1" applyBorder="1" applyAlignment="1">
      <alignment horizontal="left"/>
    </xf>
    <xf numFmtId="172" fontId="23" fillId="2" borderId="34" xfId="0" applyNumberFormat="1" applyFont="1" applyFill="1" applyBorder="1" applyAlignment="1">
      <alignment/>
    </xf>
    <xf numFmtId="172" fontId="18" fillId="2" borderId="38" xfId="0" applyNumberFormat="1" applyFont="1" applyFill="1" applyBorder="1" applyAlignment="1">
      <alignment/>
    </xf>
    <xf numFmtId="172" fontId="18" fillId="0" borderId="38" xfId="0" applyNumberFormat="1" applyFont="1" applyBorder="1" applyAlignment="1">
      <alignment/>
    </xf>
    <xf numFmtId="0" fontId="29" fillId="0" borderId="0" xfId="0" applyFont="1" applyAlignment="1">
      <alignment/>
    </xf>
    <xf numFmtId="0" fontId="2" fillId="0" borderId="4" xfId="0" applyFont="1" applyBorder="1" applyAlignment="1">
      <alignment horizontal="left"/>
    </xf>
    <xf numFmtId="0" fontId="2" fillId="0" borderId="5" xfId="0" applyFont="1" applyBorder="1" applyAlignment="1">
      <alignment horizontal="left"/>
    </xf>
    <xf numFmtId="0" fontId="0" fillId="0" borderId="25" xfId="0" applyFont="1" applyBorder="1" applyAlignment="1">
      <alignment horizontal="left"/>
    </xf>
    <xf numFmtId="0" fontId="0" fillId="0" borderId="29" xfId="0" applyFont="1" applyBorder="1" applyAlignment="1">
      <alignment horizontal="left"/>
    </xf>
    <xf numFmtId="0" fontId="0" fillId="0" borderId="32" xfId="0" applyFont="1" applyBorder="1" applyAlignment="1">
      <alignment horizontal="left"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8" fillId="0" borderId="0" xfId="0" applyFont="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39" xfId="0" applyBorder="1" applyAlignment="1">
      <alignment horizontal="left"/>
    </xf>
    <xf numFmtId="0" fontId="0" fillId="0" borderId="27" xfId="0" applyBorder="1" applyAlignment="1">
      <alignment horizontal="left" wrapText="1"/>
    </xf>
    <xf numFmtId="0" fontId="0" fillId="0" borderId="17" xfId="0" applyBorder="1" applyAlignment="1">
      <alignment horizontal="left" wrapText="1"/>
    </xf>
    <xf numFmtId="0" fontId="0" fillId="0" borderId="28" xfId="0" applyBorder="1" applyAlignment="1">
      <alignment horizontal="left"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0" fillId="0" borderId="25"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40" xfId="0" applyFont="1" applyFill="1" applyBorder="1" applyAlignment="1">
      <alignment horizontal="left" wrapText="1"/>
    </xf>
    <xf numFmtId="0" fontId="1" fillId="0" borderId="4" xfId="0" applyFont="1" applyBorder="1" applyAlignment="1">
      <alignment horizontal="left"/>
    </xf>
    <xf numFmtId="0" fontId="1" fillId="0" borderId="5" xfId="0" applyFont="1" applyBorder="1" applyAlignment="1">
      <alignment horizontal="left"/>
    </xf>
    <xf numFmtId="0" fontId="0" fillId="0" borderId="33" xfId="0" applyFont="1" applyBorder="1" applyAlignment="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33" xfId="0" applyBorder="1" applyAlignment="1">
      <alignment horizontal="left" wrapText="1"/>
    </xf>
    <xf numFmtId="0" fontId="0" fillId="0" borderId="32" xfId="0" applyBorder="1" applyAlignment="1">
      <alignment horizontal="left" wrapText="1"/>
    </xf>
    <xf numFmtId="0" fontId="0" fillId="0" borderId="34" xfId="0" applyBorder="1" applyAlignment="1">
      <alignment horizontal="left" wrapText="1"/>
    </xf>
    <xf numFmtId="0" fontId="8" fillId="0" borderId="0" xfId="0" applyFont="1" applyAlignment="1">
      <alignment horizontal="center"/>
    </xf>
    <xf numFmtId="0" fontId="12" fillId="0" borderId="0" xfId="0" applyFont="1" applyAlignment="1">
      <alignment horizontal="center"/>
    </xf>
    <xf numFmtId="0" fontId="12"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0" fillId="0" borderId="27" xfId="0" applyFont="1" applyBorder="1" applyAlignment="1">
      <alignment horizontal="left" wrapText="1"/>
    </xf>
    <xf numFmtId="0" fontId="0" fillId="0" borderId="17" xfId="0" applyFont="1" applyBorder="1" applyAlignment="1">
      <alignment horizontal="left" wrapText="1"/>
    </xf>
    <xf numFmtId="0" fontId="9" fillId="0" borderId="0" xfId="0" applyFont="1" applyAlignment="1">
      <alignment/>
    </xf>
    <xf numFmtId="0" fontId="0" fillId="0" borderId="41" xfId="0" applyFont="1" applyBorder="1" applyAlignment="1">
      <alignment horizontal="left" wrapText="1"/>
    </xf>
    <xf numFmtId="0" fontId="0" fillId="0" borderId="42" xfId="0" applyFont="1" applyBorder="1" applyAlignment="1">
      <alignment horizontal="left" wrapText="1"/>
    </xf>
    <xf numFmtId="0" fontId="0" fillId="0" borderId="43" xfId="0" applyFont="1" applyBorder="1" applyAlignment="1">
      <alignment horizontal="left" wrapText="1"/>
    </xf>
    <xf numFmtId="0" fontId="0" fillId="0" borderId="22"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xf>
    <xf numFmtId="0" fontId="9" fillId="0" borderId="0" xfId="0" applyFont="1" applyAlignment="1">
      <alignment horizontal="left"/>
    </xf>
    <xf numFmtId="0" fontId="2" fillId="0" borderId="33"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xf>
    <xf numFmtId="0" fontId="7" fillId="0" borderId="32" xfId="0" applyFont="1" applyFill="1" applyBorder="1" applyAlignment="1">
      <alignment horizontal="center" vertical="center"/>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1" fillId="0" borderId="3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0" fillId="0" borderId="27" xfId="0" applyBorder="1" applyAlignment="1">
      <alignment horizontal="left" vertical="top" wrapText="1"/>
    </xf>
    <xf numFmtId="0" fontId="0" fillId="0" borderId="17" xfId="0"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vertical="top" wrapText="1"/>
    </xf>
    <xf numFmtId="0" fontId="0" fillId="0" borderId="17" xfId="0" applyBorder="1" applyAlignment="1">
      <alignment vertical="top" wrapText="1"/>
    </xf>
    <xf numFmtId="0" fontId="0" fillId="0" borderId="28" xfId="0" applyBorder="1" applyAlignment="1">
      <alignmen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4" xfId="0" applyBorder="1" applyAlignment="1">
      <alignment horizontal="left" vertical="top" wrapText="1"/>
    </xf>
    <xf numFmtId="0" fontId="2" fillId="0" borderId="36" xfId="0" applyFont="1" applyBorder="1" applyAlignment="1">
      <alignment horizontal="left"/>
    </xf>
    <xf numFmtId="0" fontId="1" fillId="0" borderId="20" xfId="0" applyFont="1" applyBorder="1" applyAlignment="1">
      <alignment horizontal="left"/>
    </xf>
    <xf numFmtId="0" fontId="1" fillId="0" borderId="47" xfId="0" applyFont="1" applyBorder="1" applyAlignment="1">
      <alignment horizontal="left"/>
    </xf>
    <xf numFmtId="0" fontId="0" fillId="0" borderId="7" xfId="0" applyBorder="1" applyAlignment="1">
      <alignment horizontal="left" wrapText="1"/>
    </xf>
    <xf numFmtId="0" fontId="0" fillId="0" borderId="8" xfId="0" applyBorder="1" applyAlignment="1">
      <alignment horizontal="left" wrapText="1"/>
    </xf>
    <xf numFmtId="0" fontId="0" fillId="0" borderId="39" xfId="0" applyBorder="1" applyAlignment="1">
      <alignment horizontal="left" wrapText="1"/>
    </xf>
    <xf numFmtId="0" fontId="0" fillId="0" borderId="26" xfId="0" applyBorder="1" applyAlignment="1">
      <alignment horizontal="left" wrapText="1"/>
    </xf>
    <xf numFmtId="0" fontId="0" fillId="0" borderId="13" xfId="0" applyBorder="1" applyAlignment="1">
      <alignment horizontal="left" wrapText="1"/>
    </xf>
    <xf numFmtId="0" fontId="0" fillId="0" borderId="15" xfId="0" applyBorder="1" applyAlignment="1">
      <alignment horizontal="left"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1" fillId="0" borderId="41" xfId="0" applyFont="1" applyBorder="1" applyAlignment="1">
      <alignment horizontal="left" wrapText="1"/>
    </xf>
    <xf numFmtId="0" fontId="1" fillId="0" borderId="42" xfId="0" applyFont="1" applyBorder="1" applyAlignment="1">
      <alignment horizontal="left" wrapText="1"/>
    </xf>
    <xf numFmtId="0" fontId="1" fillId="0" borderId="51" xfId="0" applyFont="1" applyBorder="1" applyAlignment="1">
      <alignment horizontal="left" wrapText="1"/>
    </xf>
    <xf numFmtId="0" fontId="5" fillId="0" borderId="7" xfId="0" applyFont="1" applyBorder="1" applyAlignment="1">
      <alignment horizontal="left"/>
    </xf>
    <xf numFmtId="0" fontId="5" fillId="0" borderId="8" xfId="0" applyFont="1" applyBorder="1" applyAlignment="1">
      <alignment horizontal="left"/>
    </xf>
    <xf numFmtId="0" fontId="5" fillId="0" borderId="39" xfId="0" applyFont="1" applyBorder="1" applyAlignment="1">
      <alignment horizontal="left"/>
    </xf>
    <xf numFmtId="0" fontId="5" fillId="0" borderId="52" xfId="0" applyFont="1" applyBorder="1" applyAlignment="1">
      <alignment horizontal="left"/>
    </xf>
    <xf numFmtId="0" fontId="5" fillId="0" borderId="53" xfId="0" applyFont="1" applyBorder="1" applyAlignment="1">
      <alignment horizontal="left"/>
    </xf>
    <xf numFmtId="0" fontId="5" fillId="0" borderId="54" xfId="0" applyFont="1" applyBorder="1" applyAlignment="1">
      <alignment horizontal="left"/>
    </xf>
    <xf numFmtId="0" fontId="0" fillId="0" borderId="55" xfId="0" applyBorder="1" applyAlignment="1">
      <alignment horizontal="left"/>
    </xf>
    <xf numFmtId="0" fontId="0" fillId="0" borderId="38" xfId="0" applyBorder="1" applyAlignment="1">
      <alignment horizontal="left"/>
    </xf>
    <xf numFmtId="0" fontId="0" fillId="0" borderId="56" xfId="0"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39" xfId="0" applyFont="1" applyBorder="1" applyAlignment="1">
      <alignment horizontal="left"/>
    </xf>
    <xf numFmtId="0" fontId="1" fillId="0" borderId="36" xfId="0" applyFont="1" applyBorder="1" applyAlignment="1">
      <alignment horizontal="center" vertical="center"/>
    </xf>
    <xf numFmtId="0" fontId="1" fillId="0" borderId="20"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0" fillId="0" borderId="2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2" xfId="0" applyFont="1" applyBorder="1" applyAlignment="1">
      <alignment horizontal="left"/>
    </xf>
    <xf numFmtId="0" fontId="0" fillId="0" borderId="0" xfId="0" applyFont="1" applyBorder="1" applyAlignment="1">
      <alignment horizontal="left"/>
    </xf>
    <xf numFmtId="0" fontId="0" fillId="0" borderId="21" xfId="0" applyFont="1" applyBorder="1" applyAlignment="1">
      <alignment horizontal="left"/>
    </xf>
    <xf numFmtId="0" fontId="1" fillId="0" borderId="6" xfId="0" applyFont="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0" fontId="0" fillId="0" borderId="27" xfId="0" applyFont="1" applyBorder="1" applyAlignment="1">
      <alignment horizontal="left"/>
    </xf>
    <xf numFmtId="0" fontId="0" fillId="0" borderId="17" xfId="0" applyFont="1" applyBorder="1" applyAlignment="1">
      <alignment horizontal="left"/>
    </xf>
    <xf numFmtId="0" fontId="1" fillId="0" borderId="33" xfId="0" applyFont="1" applyBorder="1" applyAlignment="1">
      <alignment/>
    </xf>
    <xf numFmtId="0" fontId="1" fillId="0" borderId="32" xfId="0" applyFont="1" applyBorder="1" applyAlignment="1">
      <alignment/>
    </xf>
    <xf numFmtId="0" fontId="1" fillId="0" borderId="34" xfId="0" applyFont="1" applyBorder="1" applyAlignment="1">
      <alignment/>
    </xf>
    <xf numFmtId="0" fontId="0" fillId="0" borderId="38" xfId="0" applyFont="1" applyBorder="1" applyAlignment="1">
      <alignment horizontal="left" wrapText="1"/>
    </xf>
    <xf numFmtId="0" fontId="0" fillId="0" borderId="55" xfId="0" applyFont="1" applyBorder="1" applyAlignment="1">
      <alignment horizontal="left"/>
    </xf>
    <xf numFmtId="0" fontId="0" fillId="0" borderId="38" xfId="0" applyFont="1" applyBorder="1" applyAlignment="1">
      <alignment horizontal="left"/>
    </xf>
    <xf numFmtId="0" fontId="0" fillId="0" borderId="57" xfId="0" applyFont="1" applyBorder="1" applyAlignment="1">
      <alignment horizontal="left"/>
    </xf>
    <xf numFmtId="0" fontId="1" fillId="0" borderId="36" xfId="0" applyFont="1" applyFill="1" applyBorder="1" applyAlignment="1">
      <alignment horizontal="center"/>
    </xf>
    <xf numFmtId="0" fontId="1" fillId="0" borderId="20" xfId="0" applyFont="1" applyFill="1" applyBorder="1" applyAlignment="1">
      <alignment horizontal="center"/>
    </xf>
    <xf numFmtId="0" fontId="1" fillId="0" borderId="47" xfId="0" applyFont="1" applyFill="1" applyBorder="1" applyAlignment="1">
      <alignment horizontal="center"/>
    </xf>
    <xf numFmtId="0" fontId="1" fillId="0" borderId="1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0" borderId="36" xfId="0" applyFont="1" applyBorder="1" applyAlignment="1">
      <alignment horizontal="center" vertical="center"/>
    </xf>
    <xf numFmtId="0" fontId="1" fillId="0" borderId="20"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22" fillId="2" borderId="1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 fillId="0" borderId="22" xfId="0" applyFont="1" applyBorder="1" applyAlignment="1">
      <alignment horizontal="left"/>
    </xf>
    <xf numFmtId="0" fontId="1" fillId="0" borderId="0" xfId="0" applyFont="1" applyBorder="1" applyAlignment="1">
      <alignment horizontal="left"/>
    </xf>
    <xf numFmtId="0" fontId="1" fillId="0" borderId="21" xfId="0" applyFont="1" applyBorder="1" applyAlignment="1">
      <alignment horizontal="left"/>
    </xf>
    <xf numFmtId="0" fontId="1" fillId="0" borderId="36" xfId="0" applyFont="1" applyBorder="1" applyAlignment="1">
      <alignment horizontal="center"/>
    </xf>
    <xf numFmtId="0" fontId="1" fillId="0" borderId="20" xfId="0" applyFont="1" applyBorder="1" applyAlignment="1">
      <alignment horizontal="center"/>
    </xf>
    <xf numFmtId="0" fontId="1" fillId="0" borderId="47" xfId="0" applyFont="1" applyBorder="1" applyAlignment="1">
      <alignment horizontal="center"/>
    </xf>
    <xf numFmtId="172" fontId="7" fillId="3" borderId="31" xfId="0" applyNumberFormat="1" applyFont="1" applyFill="1" applyBorder="1" applyAlignment="1">
      <alignment/>
    </xf>
    <xf numFmtId="172" fontId="7" fillId="3" borderId="26" xfId="0" applyNumberFormat="1" applyFont="1" applyFill="1" applyBorder="1" applyAlignment="1">
      <alignment/>
    </xf>
    <xf numFmtId="172" fontId="7" fillId="0" borderId="58" xfId="0" applyNumberFormat="1" applyFont="1" applyBorder="1" applyAlignment="1">
      <alignment horizontal="center"/>
    </xf>
    <xf numFmtId="172" fontId="7" fillId="0" borderId="15" xfId="0" applyNumberFormat="1" applyFont="1" applyBorder="1" applyAlignment="1">
      <alignment horizontal="center"/>
    </xf>
    <xf numFmtId="172" fontId="7" fillId="0" borderId="31" xfId="0" applyNumberFormat="1" applyFont="1" applyBorder="1" applyAlignment="1">
      <alignment horizontal="right"/>
    </xf>
    <xf numFmtId="172" fontId="7" fillId="0" borderId="26" xfId="0" applyNumberFormat="1" applyFont="1" applyBorder="1" applyAlignment="1">
      <alignment horizontal="right"/>
    </xf>
    <xf numFmtId="172" fontId="7" fillId="2" borderId="18" xfId="0" applyNumberFormat="1" applyFont="1" applyFill="1" applyBorder="1" applyAlignment="1">
      <alignment horizontal="right"/>
    </xf>
    <xf numFmtId="172" fontId="7" fillId="2" borderId="11" xfId="0" applyNumberFormat="1" applyFont="1" applyFill="1" applyBorder="1" applyAlignment="1">
      <alignment horizontal="right"/>
    </xf>
    <xf numFmtId="172" fontId="7" fillId="2" borderId="14" xfId="0" applyNumberFormat="1" applyFont="1" applyFill="1" applyBorder="1" applyAlignment="1">
      <alignment horizontal="right"/>
    </xf>
    <xf numFmtId="0" fontId="30" fillId="0" borderId="0" xfId="0" applyFont="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93"/>
  <sheetViews>
    <sheetView tabSelected="1" view="pageBreakPreview" zoomScale="75" zoomScaleNormal="75" zoomScaleSheetLayoutView="75" workbookViewId="0" topLeftCell="A1">
      <selection activeCell="M7" sqref="M7"/>
    </sheetView>
  </sheetViews>
  <sheetFormatPr defaultColWidth="9.00390625" defaultRowHeight="12.75"/>
  <cols>
    <col min="3" max="3" width="67.75390625" style="0" customWidth="1"/>
    <col min="4" max="4" width="14.625" style="0" customWidth="1"/>
    <col min="5" max="5" width="16.75390625" style="0" customWidth="1"/>
    <col min="6" max="6" width="15.875" style="0" customWidth="1"/>
    <col min="7" max="7" width="14.625" style="0" customWidth="1"/>
    <col min="8" max="8" width="15.00390625" style="0" customWidth="1"/>
    <col min="9" max="9" width="14.125" style="0" customWidth="1"/>
    <col min="10" max="10" width="13.75390625" style="0" customWidth="1"/>
    <col min="11" max="11" width="15.625" style="0" customWidth="1"/>
    <col min="12" max="12" width="14.125" style="27" customWidth="1"/>
    <col min="13" max="13" width="12.625" style="0" customWidth="1"/>
    <col min="14" max="14" width="12.125" style="0" customWidth="1"/>
    <col min="15" max="15" width="12.00390625" style="0" customWidth="1"/>
    <col min="16" max="16" width="13.125" style="0" customWidth="1"/>
  </cols>
  <sheetData>
    <row r="1" spans="1:12" ht="19.5" customHeight="1">
      <c r="A1" t="s">
        <v>62</v>
      </c>
      <c r="I1" s="365" t="s">
        <v>78</v>
      </c>
      <c r="J1" s="365"/>
      <c r="K1" s="365"/>
      <c r="L1" s="365"/>
    </row>
    <row r="2" spans="9:13" ht="23.25" customHeight="1">
      <c r="I2" s="365" t="s">
        <v>79</v>
      </c>
      <c r="J2" s="365"/>
      <c r="K2" s="365"/>
      <c r="L2" s="365"/>
      <c r="M2" s="365"/>
    </row>
    <row r="3" spans="9:12" ht="19.5" customHeight="1">
      <c r="I3" s="365" t="s">
        <v>80</v>
      </c>
      <c r="J3" s="365"/>
      <c r="K3" s="365"/>
      <c r="L3" s="365"/>
    </row>
    <row r="4" spans="1:12" ht="26.25" customHeight="1">
      <c r="A4" s="201" t="s">
        <v>0</v>
      </c>
      <c r="B4" s="201"/>
      <c r="C4" s="201"/>
      <c r="D4" s="201"/>
      <c r="E4" s="201"/>
      <c r="F4" s="201"/>
      <c r="G4" s="201"/>
      <c r="H4" s="201"/>
      <c r="I4" s="201"/>
      <c r="J4" s="201"/>
      <c r="K4" s="201"/>
      <c r="L4" s="201"/>
    </row>
    <row r="5" spans="1:12" ht="19.5" customHeight="1">
      <c r="A5" s="201" t="s">
        <v>71</v>
      </c>
      <c r="B5" s="201"/>
      <c r="C5" s="201"/>
      <c r="D5" s="201"/>
      <c r="E5" s="201"/>
      <c r="F5" s="201"/>
      <c r="G5" s="201"/>
      <c r="H5" s="201"/>
      <c r="I5" s="201"/>
      <c r="J5" s="201"/>
      <c r="K5" s="201"/>
      <c r="L5" s="201"/>
    </row>
    <row r="6" spans="4:12" ht="10.5" customHeight="1" thickBot="1">
      <c r="D6" s="6"/>
      <c r="E6" s="6"/>
      <c r="F6" s="6"/>
      <c r="G6" s="6"/>
      <c r="H6" s="6"/>
      <c r="I6" s="6"/>
      <c r="L6" s="7" t="s">
        <v>37</v>
      </c>
    </row>
    <row r="7" spans="1:13" ht="28.5" customHeight="1" thickBot="1">
      <c r="A7" s="305" t="s">
        <v>52</v>
      </c>
      <c r="B7" s="306"/>
      <c r="C7" s="307"/>
      <c r="D7" s="208" t="s">
        <v>64</v>
      </c>
      <c r="E7" s="258" t="s">
        <v>12</v>
      </c>
      <c r="F7" s="259"/>
      <c r="G7" s="208" t="s">
        <v>65</v>
      </c>
      <c r="H7" s="258" t="s">
        <v>12</v>
      </c>
      <c r="I7" s="259"/>
      <c r="J7" s="335" t="s">
        <v>70</v>
      </c>
      <c r="K7" s="258" t="s">
        <v>12</v>
      </c>
      <c r="L7" s="259"/>
      <c r="M7" s="174"/>
    </row>
    <row r="8" spans="1:13" ht="12.75" customHeight="1">
      <c r="A8" s="308"/>
      <c r="B8" s="198"/>
      <c r="C8" s="309"/>
      <c r="D8" s="209"/>
      <c r="E8" s="211" t="s">
        <v>13</v>
      </c>
      <c r="F8" s="256" t="s">
        <v>14</v>
      </c>
      <c r="G8" s="209"/>
      <c r="H8" s="211" t="s">
        <v>13</v>
      </c>
      <c r="I8" s="211" t="s">
        <v>14</v>
      </c>
      <c r="J8" s="336"/>
      <c r="K8" s="211" t="s">
        <v>13</v>
      </c>
      <c r="L8" s="333" t="s">
        <v>14</v>
      </c>
      <c r="M8" s="174"/>
    </row>
    <row r="9" spans="1:13" ht="37.5" customHeight="1" thickBot="1">
      <c r="A9" s="310"/>
      <c r="B9" s="311"/>
      <c r="C9" s="312"/>
      <c r="D9" s="210"/>
      <c r="E9" s="212"/>
      <c r="F9" s="257"/>
      <c r="G9" s="210"/>
      <c r="H9" s="212"/>
      <c r="I9" s="212"/>
      <c r="J9" s="337"/>
      <c r="K9" s="212"/>
      <c r="L9" s="334"/>
      <c r="M9" s="174"/>
    </row>
    <row r="10" spans="1:12" ht="15.75" customHeight="1">
      <c r="A10" s="353" t="s">
        <v>1</v>
      </c>
      <c r="B10" s="354"/>
      <c r="C10" s="355"/>
      <c r="D10" s="120"/>
      <c r="E10" s="121"/>
      <c r="F10" s="122"/>
      <c r="G10" s="123"/>
      <c r="H10" s="122"/>
      <c r="I10" s="121"/>
      <c r="J10" s="120"/>
      <c r="K10" s="121"/>
      <c r="L10" s="122"/>
    </row>
    <row r="11" spans="1:12" ht="15.75" thickBot="1">
      <c r="A11" s="350" t="s">
        <v>5</v>
      </c>
      <c r="B11" s="351"/>
      <c r="C11" s="352"/>
      <c r="D11" s="124"/>
      <c r="E11" s="125"/>
      <c r="F11" s="126"/>
      <c r="G11" s="127"/>
      <c r="H11" s="126"/>
      <c r="I11" s="125"/>
      <c r="J11" s="124"/>
      <c r="K11" s="125"/>
      <c r="L11" s="126"/>
    </row>
    <row r="12" spans="1:12" ht="21.75" customHeight="1" thickBot="1">
      <c r="A12" s="213" t="s">
        <v>2</v>
      </c>
      <c r="B12" s="214"/>
      <c r="C12" s="215"/>
      <c r="D12" s="29">
        <f>E12</f>
        <v>5348.3</v>
      </c>
      <c r="E12" s="30">
        <f>E14+E13</f>
        <v>5348.3</v>
      </c>
      <c r="F12" s="31"/>
      <c r="G12" s="29">
        <f>H12</f>
        <v>5348.3</v>
      </c>
      <c r="H12" s="32">
        <f>H14+H13</f>
        <v>5348.3</v>
      </c>
      <c r="I12" s="30"/>
      <c r="J12" s="29">
        <f>J13+J14+0.1</f>
        <v>5871.3</v>
      </c>
      <c r="K12" s="30">
        <f>K13+K14+0.1</f>
        <v>5871.3</v>
      </c>
      <c r="L12" s="31"/>
    </row>
    <row r="13" spans="1:12" ht="15">
      <c r="A13" s="299" t="s">
        <v>3</v>
      </c>
      <c r="B13" s="300"/>
      <c r="C13" s="301"/>
      <c r="D13" s="34">
        <f>E13</f>
        <v>4122.3</v>
      </c>
      <c r="E13" s="35">
        <v>4122.3</v>
      </c>
      <c r="F13" s="36"/>
      <c r="G13" s="37">
        <f>H13</f>
        <v>4122.3</v>
      </c>
      <c r="H13" s="35">
        <v>4122.3</v>
      </c>
      <c r="I13" s="36"/>
      <c r="J13" s="34">
        <f>K13</f>
        <v>4598.2</v>
      </c>
      <c r="K13" s="36">
        <v>4598.2</v>
      </c>
      <c r="L13" s="63"/>
    </row>
    <row r="14" spans="1:12" ht="15">
      <c r="A14" s="302" t="s">
        <v>27</v>
      </c>
      <c r="B14" s="303"/>
      <c r="C14" s="304"/>
      <c r="D14" s="39">
        <f>D15+D16+D17+D18+D19+D20</f>
        <v>1226</v>
      </c>
      <c r="E14" s="171">
        <f>E15+E16+E17+E18+E19+E20</f>
        <v>1226</v>
      </c>
      <c r="F14" s="171"/>
      <c r="G14" s="39">
        <f>G15+G16+G17+G18+G19+G20</f>
        <v>1226</v>
      </c>
      <c r="H14" s="171">
        <f>H15+H16+H17+H18+H19+H20</f>
        <v>1226</v>
      </c>
      <c r="I14" s="172"/>
      <c r="J14" s="34">
        <f aca="true" t="shared" si="0" ref="J14:J20">K14</f>
        <v>1273</v>
      </c>
      <c r="K14" s="171">
        <f>K15+K16+K17+K18+K19+K20-0.1</f>
        <v>1273</v>
      </c>
      <c r="L14" s="171"/>
    </row>
    <row r="15" spans="1:12" ht="15">
      <c r="A15" s="293" t="s">
        <v>28</v>
      </c>
      <c r="B15" s="294"/>
      <c r="C15" s="295"/>
      <c r="D15" s="40">
        <f aca="true" t="shared" si="1" ref="D15:D30">E15</f>
        <v>45</v>
      </c>
      <c r="E15" s="41">
        <v>45</v>
      </c>
      <c r="F15" s="42"/>
      <c r="G15" s="40">
        <f aca="true" t="shared" si="2" ref="G15:G33">H15</f>
        <v>45</v>
      </c>
      <c r="H15" s="41">
        <v>45</v>
      </c>
      <c r="I15" s="42"/>
      <c r="J15" s="34">
        <f t="shared" si="0"/>
        <v>47.8</v>
      </c>
      <c r="K15" s="42">
        <v>47.8</v>
      </c>
      <c r="L15" s="167"/>
    </row>
    <row r="16" spans="1:12" ht="15">
      <c r="A16" s="293" t="s">
        <v>29</v>
      </c>
      <c r="B16" s="294"/>
      <c r="C16" s="295"/>
      <c r="D16" s="40">
        <f t="shared" si="1"/>
        <v>308.5</v>
      </c>
      <c r="E16" s="41">
        <v>308.5</v>
      </c>
      <c r="F16" s="42"/>
      <c r="G16" s="40">
        <f t="shared" si="2"/>
        <v>308.5</v>
      </c>
      <c r="H16" s="41">
        <v>308.5</v>
      </c>
      <c r="I16" s="42"/>
      <c r="J16" s="34">
        <f t="shared" si="0"/>
        <v>340.9</v>
      </c>
      <c r="K16" s="42">
        <v>340.9</v>
      </c>
      <c r="L16" s="167"/>
    </row>
    <row r="17" spans="1:12" ht="15">
      <c r="A17" s="293" t="s">
        <v>30</v>
      </c>
      <c r="B17" s="294"/>
      <c r="C17" s="295"/>
      <c r="D17" s="40">
        <f t="shared" si="1"/>
        <v>836</v>
      </c>
      <c r="E17" s="41">
        <v>836</v>
      </c>
      <c r="F17" s="42"/>
      <c r="G17" s="40">
        <f t="shared" si="2"/>
        <v>836</v>
      </c>
      <c r="H17" s="41">
        <v>836</v>
      </c>
      <c r="I17" s="42"/>
      <c r="J17" s="34">
        <f t="shared" si="0"/>
        <v>851.2</v>
      </c>
      <c r="K17" s="42">
        <v>851.2</v>
      </c>
      <c r="L17" s="167"/>
    </row>
    <row r="18" spans="1:12" ht="15">
      <c r="A18" s="293" t="s">
        <v>31</v>
      </c>
      <c r="B18" s="294"/>
      <c r="C18" s="295"/>
      <c r="D18" s="40">
        <f t="shared" si="1"/>
        <v>0</v>
      </c>
      <c r="E18" s="41">
        <v>0</v>
      </c>
      <c r="F18" s="42"/>
      <c r="G18" s="40">
        <f t="shared" si="2"/>
        <v>0</v>
      </c>
      <c r="H18" s="41">
        <v>0</v>
      </c>
      <c r="I18" s="42"/>
      <c r="J18" s="34">
        <f t="shared" si="0"/>
        <v>0.1</v>
      </c>
      <c r="K18" s="43">
        <v>0.1</v>
      </c>
      <c r="L18" s="167"/>
    </row>
    <row r="19" spans="1:12" ht="15">
      <c r="A19" s="293" t="s">
        <v>32</v>
      </c>
      <c r="B19" s="294"/>
      <c r="C19" s="295"/>
      <c r="D19" s="40">
        <f t="shared" si="1"/>
        <v>35</v>
      </c>
      <c r="E19" s="41">
        <v>35</v>
      </c>
      <c r="F19" s="42"/>
      <c r="G19" s="40">
        <f t="shared" si="2"/>
        <v>35</v>
      </c>
      <c r="H19" s="41">
        <v>35</v>
      </c>
      <c r="I19" s="42"/>
      <c r="J19" s="34">
        <f t="shared" si="0"/>
        <v>31</v>
      </c>
      <c r="K19" s="42">
        <v>31</v>
      </c>
      <c r="L19" s="167"/>
    </row>
    <row r="20" spans="1:12" ht="15.75" thickBot="1">
      <c r="A20" s="296" t="s">
        <v>33</v>
      </c>
      <c r="B20" s="297"/>
      <c r="C20" s="298"/>
      <c r="D20" s="44">
        <f t="shared" si="1"/>
        <v>1.5</v>
      </c>
      <c r="E20" s="45">
        <v>1.5</v>
      </c>
      <c r="F20" s="46"/>
      <c r="G20" s="44">
        <f t="shared" si="2"/>
        <v>1.5</v>
      </c>
      <c r="H20" s="45">
        <v>1.5</v>
      </c>
      <c r="I20" s="46"/>
      <c r="J20" s="34">
        <f t="shared" si="0"/>
        <v>2.1</v>
      </c>
      <c r="K20" s="46">
        <v>2.1</v>
      </c>
      <c r="L20" s="168"/>
    </row>
    <row r="21" spans="1:12" ht="16.5" thickBot="1">
      <c r="A21" s="284" t="s">
        <v>34</v>
      </c>
      <c r="B21" s="285"/>
      <c r="C21" s="286"/>
      <c r="D21" s="29">
        <f t="shared" si="1"/>
        <v>9.1</v>
      </c>
      <c r="E21" s="33">
        <f>E22</f>
        <v>9.1</v>
      </c>
      <c r="F21" s="47">
        <f>F22+F24</f>
        <v>0</v>
      </c>
      <c r="G21" s="29">
        <f t="shared" si="2"/>
        <v>9.1</v>
      </c>
      <c r="H21" s="33">
        <f>H22</f>
        <v>9.1</v>
      </c>
      <c r="I21" s="30"/>
      <c r="J21" s="29">
        <f>J22</f>
        <v>19.4</v>
      </c>
      <c r="K21" s="30">
        <f>K22</f>
        <v>19.4</v>
      </c>
      <c r="L21" s="31"/>
    </row>
    <row r="22" spans="1:12" ht="15.75" thickBot="1">
      <c r="A22" s="287" t="s">
        <v>35</v>
      </c>
      <c r="B22" s="288"/>
      <c r="C22" s="289"/>
      <c r="D22" s="48">
        <f t="shared" si="1"/>
        <v>9.1</v>
      </c>
      <c r="E22" s="49">
        <v>9.1</v>
      </c>
      <c r="F22" s="50"/>
      <c r="G22" s="48">
        <f t="shared" si="2"/>
        <v>9.1</v>
      </c>
      <c r="H22" s="49">
        <v>9.1</v>
      </c>
      <c r="I22" s="51"/>
      <c r="J22" s="48">
        <f>K22</f>
        <v>19.4</v>
      </c>
      <c r="K22" s="49">
        <v>19.4</v>
      </c>
      <c r="L22" s="51"/>
    </row>
    <row r="23" spans="1:12" ht="16.5" customHeight="1" thickBot="1">
      <c r="A23" s="290" t="s">
        <v>39</v>
      </c>
      <c r="B23" s="291"/>
      <c r="C23" s="292"/>
      <c r="D23" s="52">
        <f t="shared" si="1"/>
        <v>5357.400000000001</v>
      </c>
      <c r="E23" s="53">
        <f>E12+E21</f>
        <v>5357.400000000001</v>
      </c>
      <c r="F23" s="54"/>
      <c r="G23" s="52">
        <f t="shared" si="2"/>
        <v>5357.400000000001</v>
      </c>
      <c r="H23" s="55">
        <f>H12+H21</f>
        <v>5357.400000000001</v>
      </c>
      <c r="I23" s="56"/>
      <c r="J23" s="52">
        <f>J12+J21</f>
        <v>5890.7</v>
      </c>
      <c r="K23" s="53">
        <f>K12+K21</f>
        <v>5890.7</v>
      </c>
      <c r="L23" s="56"/>
    </row>
    <row r="24" spans="1:12" ht="17.25" customHeight="1" thickBot="1">
      <c r="A24" s="3" t="s">
        <v>38</v>
      </c>
      <c r="B24" s="4"/>
      <c r="C24" s="5"/>
      <c r="D24" s="29">
        <f t="shared" si="1"/>
        <v>80145.5</v>
      </c>
      <c r="E24" s="30">
        <f>E25</f>
        <v>80145.5</v>
      </c>
      <c r="F24" s="33"/>
      <c r="G24" s="29">
        <f>G25</f>
        <v>73314.6</v>
      </c>
      <c r="H24" s="33">
        <f>H25</f>
        <v>73314.6</v>
      </c>
      <c r="I24" s="30"/>
      <c r="J24" s="29">
        <f>J26+J28</f>
        <v>72854.5</v>
      </c>
      <c r="K24" s="30">
        <f>K26+K28</f>
        <v>72854.5</v>
      </c>
      <c r="L24" s="31"/>
    </row>
    <row r="25" spans="1:12" ht="16.5" thickBot="1">
      <c r="A25" s="278" t="s">
        <v>40</v>
      </c>
      <c r="B25" s="279"/>
      <c r="C25" s="280"/>
      <c r="D25" s="57">
        <f>E25</f>
        <v>80145.5</v>
      </c>
      <c r="E25" s="47">
        <f>E26+E28</f>
        <v>80145.5</v>
      </c>
      <c r="F25" s="33"/>
      <c r="G25" s="57">
        <f t="shared" si="2"/>
        <v>73314.6</v>
      </c>
      <c r="H25" s="58">
        <f>H26+H28</f>
        <v>73314.6</v>
      </c>
      <c r="I25" s="47"/>
      <c r="J25" s="52">
        <f>J26+J28</f>
        <v>72854.5</v>
      </c>
      <c r="K25" s="47">
        <f>K26+K28</f>
        <v>72854.5</v>
      </c>
      <c r="L25" s="169"/>
    </row>
    <row r="26" spans="1:12" ht="16.5" thickBot="1">
      <c r="A26" s="278" t="s">
        <v>53</v>
      </c>
      <c r="B26" s="279"/>
      <c r="C26" s="280"/>
      <c r="D26" s="29">
        <f>E26</f>
        <v>16066</v>
      </c>
      <c r="E26" s="30">
        <f>E27</f>
        <v>16066</v>
      </c>
      <c r="F26" s="33"/>
      <c r="G26" s="29">
        <f>H26</f>
        <v>16066</v>
      </c>
      <c r="H26" s="33">
        <f>H27</f>
        <v>16066</v>
      </c>
      <c r="I26" s="30"/>
      <c r="J26" s="29">
        <f>J27</f>
        <v>16066</v>
      </c>
      <c r="K26" s="30">
        <f>K27</f>
        <v>16066</v>
      </c>
      <c r="L26" s="31"/>
    </row>
    <row r="27" spans="1:12" ht="26.25" customHeight="1" thickBot="1">
      <c r="A27" s="275" t="s">
        <v>43</v>
      </c>
      <c r="B27" s="276"/>
      <c r="C27" s="277"/>
      <c r="D27" s="34">
        <f>E27</f>
        <v>16066</v>
      </c>
      <c r="E27" s="36">
        <v>16066</v>
      </c>
      <c r="F27" s="59"/>
      <c r="G27" s="60">
        <f>H27</f>
        <v>16066</v>
      </c>
      <c r="H27" s="38">
        <v>16066</v>
      </c>
      <c r="I27" s="36"/>
      <c r="J27" s="34">
        <f>K27</f>
        <v>16066</v>
      </c>
      <c r="K27" s="36">
        <v>16066</v>
      </c>
      <c r="L27" s="64"/>
    </row>
    <row r="28" spans="1:12" ht="16.5" thickBot="1">
      <c r="A28" s="213" t="s">
        <v>41</v>
      </c>
      <c r="B28" s="214"/>
      <c r="C28" s="215"/>
      <c r="D28" s="29">
        <f t="shared" si="1"/>
        <v>64079.50000000001</v>
      </c>
      <c r="E28" s="30">
        <f>E29+E30+E31</f>
        <v>64079.50000000001</v>
      </c>
      <c r="F28" s="33"/>
      <c r="G28" s="29">
        <f>H28</f>
        <v>57248.6</v>
      </c>
      <c r="H28" s="33">
        <f>H29+H30+H31+H32</f>
        <v>57248.6</v>
      </c>
      <c r="I28" s="30"/>
      <c r="J28" s="29">
        <f>J29+J30+J31+J32</f>
        <v>56788.5</v>
      </c>
      <c r="K28" s="61">
        <f>K29+K30+K31+K32</f>
        <v>56788.5</v>
      </c>
      <c r="L28" s="173"/>
    </row>
    <row r="29" spans="1:12" ht="42" customHeight="1" thickBot="1">
      <c r="A29" s="216" t="s">
        <v>44</v>
      </c>
      <c r="B29" s="217"/>
      <c r="C29" s="218"/>
      <c r="D29" s="34">
        <f t="shared" si="1"/>
        <v>63750.8</v>
      </c>
      <c r="E29" s="36">
        <v>63750.8</v>
      </c>
      <c r="F29" s="59"/>
      <c r="G29" s="62">
        <f t="shared" si="2"/>
        <v>56561.1</v>
      </c>
      <c r="H29" s="36">
        <v>56561.1</v>
      </c>
      <c r="I29" s="63"/>
      <c r="J29" s="34">
        <f>K29</f>
        <v>56253.4</v>
      </c>
      <c r="K29" s="36">
        <v>56253.4</v>
      </c>
      <c r="L29" s="64"/>
    </row>
    <row r="30" spans="1:12" ht="82.5" customHeight="1">
      <c r="A30" s="260" t="s">
        <v>77</v>
      </c>
      <c r="B30" s="261"/>
      <c r="C30" s="262"/>
      <c r="D30" s="34">
        <f t="shared" si="1"/>
        <v>137.3</v>
      </c>
      <c r="E30" s="36">
        <v>137.3</v>
      </c>
      <c r="F30" s="59"/>
      <c r="G30" s="62">
        <f t="shared" si="2"/>
        <v>137.3</v>
      </c>
      <c r="H30" s="36">
        <v>137.3</v>
      </c>
      <c r="I30" s="64"/>
      <c r="J30" s="34">
        <f>K30</f>
        <v>136</v>
      </c>
      <c r="K30" s="36">
        <v>136</v>
      </c>
      <c r="L30" s="64"/>
    </row>
    <row r="31" spans="1:12" ht="58.5" customHeight="1">
      <c r="A31" s="263" t="s">
        <v>45</v>
      </c>
      <c r="B31" s="264"/>
      <c r="C31" s="265"/>
      <c r="D31" s="39">
        <f>E31</f>
        <v>191.4</v>
      </c>
      <c r="E31" s="65">
        <v>191.4</v>
      </c>
      <c r="F31" s="66"/>
      <c r="G31" s="39">
        <f t="shared" si="2"/>
        <v>263.6</v>
      </c>
      <c r="H31" s="65">
        <v>263.6</v>
      </c>
      <c r="I31" s="67"/>
      <c r="J31" s="39">
        <f>K31</f>
        <v>261.5</v>
      </c>
      <c r="K31" s="65">
        <v>261.5</v>
      </c>
      <c r="L31" s="67"/>
    </row>
    <row r="32" spans="1:12" ht="30.75" customHeight="1" thickBot="1">
      <c r="A32" s="266" t="s">
        <v>76</v>
      </c>
      <c r="B32" s="267"/>
      <c r="C32" s="268"/>
      <c r="D32" s="37"/>
      <c r="E32" s="78"/>
      <c r="F32" s="54"/>
      <c r="G32" s="60">
        <f t="shared" si="2"/>
        <v>286.6</v>
      </c>
      <c r="H32" s="78">
        <v>286.6</v>
      </c>
      <c r="I32" s="77"/>
      <c r="J32" s="37">
        <f>K32</f>
        <v>137.6</v>
      </c>
      <c r="K32" s="78">
        <v>137.6</v>
      </c>
      <c r="L32" s="77"/>
    </row>
    <row r="33" spans="1:12" ht="18.75" customHeight="1" thickBot="1">
      <c r="A33" s="281" t="s">
        <v>4</v>
      </c>
      <c r="B33" s="282"/>
      <c r="C33" s="283"/>
      <c r="D33" s="69">
        <f>E33</f>
        <v>85502.9</v>
      </c>
      <c r="E33" s="70">
        <f>E12+E21+E24</f>
        <v>85502.9</v>
      </c>
      <c r="F33" s="71"/>
      <c r="G33" s="69">
        <f t="shared" si="2"/>
        <v>78672</v>
      </c>
      <c r="H33" s="70">
        <f>H23+H24</f>
        <v>78672</v>
      </c>
      <c r="I33" s="72"/>
      <c r="J33" s="69">
        <f>J23+J24</f>
        <v>78745.2</v>
      </c>
      <c r="K33" s="70">
        <f>K23+K24</f>
        <v>78745.2</v>
      </c>
      <c r="L33" s="72"/>
    </row>
    <row r="34" spans="1:12" ht="17.25" customHeight="1">
      <c r="A34" s="269" t="s">
        <v>6</v>
      </c>
      <c r="B34" s="270"/>
      <c r="C34" s="271"/>
      <c r="D34" s="62"/>
      <c r="E34" s="73"/>
      <c r="F34" s="35"/>
      <c r="G34" s="62"/>
      <c r="H34" s="73"/>
      <c r="I34" s="63"/>
      <c r="J34" s="75"/>
      <c r="K34" s="74"/>
      <c r="L34" s="63"/>
    </row>
    <row r="35" spans="1:12" ht="15.75" customHeight="1">
      <c r="A35" s="272" t="s">
        <v>7</v>
      </c>
      <c r="B35" s="273"/>
      <c r="C35" s="274"/>
      <c r="D35" s="37"/>
      <c r="E35" s="76"/>
      <c r="F35" s="77"/>
      <c r="G35" s="37"/>
      <c r="H35" s="78"/>
      <c r="I35" s="356">
        <v>606.2</v>
      </c>
      <c r="J35" s="362">
        <f>L35</f>
        <v>576.1</v>
      </c>
      <c r="K35" s="358"/>
      <c r="L35" s="360">
        <v>576.1</v>
      </c>
    </row>
    <row r="36" spans="1:12" ht="15.75" customHeight="1">
      <c r="A36" s="272"/>
      <c r="B36" s="273"/>
      <c r="C36" s="274"/>
      <c r="D36" s="37">
        <f>F36</f>
        <v>691.9</v>
      </c>
      <c r="E36" s="76"/>
      <c r="F36" s="77">
        <v>691.9</v>
      </c>
      <c r="G36" s="37">
        <f>I35</f>
        <v>606.2</v>
      </c>
      <c r="H36" s="78"/>
      <c r="I36" s="357"/>
      <c r="J36" s="363"/>
      <c r="K36" s="359"/>
      <c r="L36" s="361"/>
    </row>
    <row r="37" spans="1:12" ht="15">
      <c r="A37" s="202" t="s">
        <v>46</v>
      </c>
      <c r="B37" s="203"/>
      <c r="C37" s="204"/>
      <c r="D37" s="39">
        <f>F37</f>
        <v>203.7</v>
      </c>
      <c r="E37" s="65"/>
      <c r="F37" s="67">
        <v>203.7</v>
      </c>
      <c r="G37" s="39">
        <f>I37</f>
        <v>187.5</v>
      </c>
      <c r="H37" s="65"/>
      <c r="I37" s="79">
        <v>187.5</v>
      </c>
      <c r="J37" s="80">
        <f>L37</f>
        <v>196.2</v>
      </c>
      <c r="K37" s="68"/>
      <c r="L37" s="170">
        <v>196.2</v>
      </c>
    </row>
    <row r="38" spans="1:12" ht="15">
      <c r="A38" s="205" t="s">
        <v>58</v>
      </c>
      <c r="B38" s="206"/>
      <c r="C38" s="207"/>
      <c r="D38" s="39"/>
      <c r="E38" s="65"/>
      <c r="F38" s="67"/>
      <c r="G38" s="39">
        <f>I38</f>
        <v>3.7</v>
      </c>
      <c r="H38" s="65"/>
      <c r="I38" s="79">
        <v>3.7</v>
      </c>
      <c r="J38" s="82">
        <f>L38</f>
        <v>3.7</v>
      </c>
      <c r="K38" s="68"/>
      <c r="L38" s="170">
        <v>3.7</v>
      </c>
    </row>
    <row r="39" spans="1:12" ht="14.25" customHeight="1">
      <c r="A39" s="205" t="s">
        <v>47</v>
      </c>
      <c r="B39" s="206"/>
      <c r="C39" s="207"/>
      <c r="D39" s="39"/>
      <c r="E39" s="65"/>
      <c r="F39" s="67"/>
      <c r="G39" s="81">
        <f>I39</f>
        <v>64.1</v>
      </c>
      <c r="H39" s="65"/>
      <c r="I39" s="79">
        <v>64.1</v>
      </c>
      <c r="J39" s="39">
        <f>L39</f>
        <v>64.1</v>
      </c>
      <c r="K39" s="68"/>
      <c r="L39" s="170">
        <v>64.1</v>
      </c>
    </row>
    <row r="40" spans="1:12" ht="15.75" customHeight="1">
      <c r="A40" s="272" t="s">
        <v>54</v>
      </c>
      <c r="B40" s="273"/>
      <c r="C40" s="274"/>
      <c r="D40" s="81"/>
      <c r="E40" s="83"/>
      <c r="F40" s="84"/>
      <c r="G40" s="81"/>
      <c r="H40" s="83"/>
      <c r="I40" s="356">
        <v>253</v>
      </c>
      <c r="J40" s="362">
        <f>L40</f>
        <v>253.9</v>
      </c>
      <c r="K40" s="358"/>
      <c r="L40" s="360">
        <v>253.9</v>
      </c>
    </row>
    <row r="41" spans="1:28" ht="15.75" customHeight="1">
      <c r="A41" s="272"/>
      <c r="B41" s="273"/>
      <c r="C41" s="274"/>
      <c r="D41" s="37"/>
      <c r="E41" s="78"/>
      <c r="F41" s="77"/>
      <c r="G41" s="37">
        <f>I40</f>
        <v>253</v>
      </c>
      <c r="H41" s="78"/>
      <c r="I41" s="357"/>
      <c r="J41" s="364"/>
      <c r="K41" s="359"/>
      <c r="L41" s="361"/>
      <c r="M41" s="1"/>
      <c r="N41" s="1"/>
      <c r="O41" s="1"/>
      <c r="P41" s="1"/>
      <c r="Q41" s="1"/>
      <c r="R41" s="1"/>
      <c r="S41" s="1"/>
      <c r="T41" s="1"/>
      <c r="U41" s="1"/>
      <c r="V41" s="1"/>
      <c r="W41" s="1"/>
      <c r="X41" s="1"/>
      <c r="Y41" s="1"/>
      <c r="Z41" s="1"/>
      <c r="AA41" s="1"/>
      <c r="AB41" s="1"/>
    </row>
    <row r="42" spans="1:28" s="21" customFormat="1" ht="64.5" customHeight="1">
      <c r="A42" s="260" t="s">
        <v>66</v>
      </c>
      <c r="B42" s="261"/>
      <c r="C42" s="262"/>
      <c r="D42" s="39">
        <f>F42</f>
        <v>210.2</v>
      </c>
      <c r="E42" s="65"/>
      <c r="F42" s="85">
        <v>210.2</v>
      </c>
      <c r="G42" s="86">
        <f>I42</f>
        <v>288.8</v>
      </c>
      <c r="H42" s="66"/>
      <c r="I42" s="87">
        <v>288.8</v>
      </c>
      <c r="J42" s="37">
        <f>L42</f>
        <v>84.8</v>
      </c>
      <c r="K42" s="88"/>
      <c r="L42" s="170">
        <v>84.8</v>
      </c>
      <c r="M42" s="1"/>
      <c r="N42" s="1"/>
      <c r="O42" s="1"/>
      <c r="P42" s="1"/>
      <c r="Q42" s="1"/>
      <c r="R42" s="1"/>
      <c r="S42" s="1"/>
      <c r="T42" s="1"/>
      <c r="U42" s="1"/>
      <c r="V42" s="1"/>
      <c r="W42" s="1"/>
      <c r="X42" s="1"/>
      <c r="Y42" s="1"/>
      <c r="Z42" s="1"/>
      <c r="AA42" s="1"/>
      <c r="AB42" s="1"/>
    </row>
    <row r="43" spans="1:12" ht="21.75" customHeight="1" thickBot="1">
      <c r="A43" s="249" t="s">
        <v>8</v>
      </c>
      <c r="B43" s="250"/>
      <c r="C43" s="251"/>
      <c r="D43" s="89">
        <f>F43</f>
        <v>1105.8</v>
      </c>
      <c r="E43" s="90"/>
      <c r="F43" s="91">
        <f>F36+F37+F38+F39+F41+F42</f>
        <v>1105.8</v>
      </c>
      <c r="G43" s="89">
        <f>I43</f>
        <v>1403.3</v>
      </c>
      <c r="H43" s="92"/>
      <c r="I43" s="93">
        <f>I35+I37+I38+I39+I40+I42</f>
        <v>1403.3</v>
      </c>
      <c r="J43" s="89">
        <f>L43</f>
        <v>1178.8</v>
      </c>
      <c r="K43" s="94"/>
      <c r="L43" s="92">
        <f>L35+L37+L38+L39+L40+L42</f>
        <v>1178.8</v>
      </c>
    </row>
    <row r="44" spans="1:12" ht="21" customHeight="1" thickBot="1">
      <c r="A44" s="253" t="s">
        <v>9</v>
      </c>
      <c r="B44" s="254"/>
      <c r="C44" s="255"/>
      <c r="D44" s="69">
        <f>D33+D43</f>
        <v>86608.7</v>
      </c>
      <c r="E44" s="95">
        <f>E33</f>
        <v>85502.9</v>
      </c>
      <c r="F44" s="96">
        <f>F43</f>
        <v>1105.8</v>
      </c>
      <c r="G44" s="96">
        <f>G33+G43</f>
        <v>80075.3</v>
      </c>
      <c r="H44" s="69">
        <f>H33</f>
        <v>78672</v>
      </c>
      <c r="I44" s="97">
        <f>I43</f>
        <v>1403.3</v>
      </c>
      <c r="J44" s="69">
        <f>J33+J43</f>
        <v>79924</v>
      </c>
      <c r="K44" s="96">
        <f>K33</f>
        <v>78745.2</v>
      </c>
      <c r="L44" s="96">
        <f>L43</f>
        <v>1178.8</v>
      </c>
    </row>
    <row r="45" spans="1:12" s="23" customFormat="1" ht="21" customHeight="1" thickBot="1">
      <c r="A45" s="252">
        <v>2</v>
      </c>
      <c r="B45" s="252"/>
      <c r="C45" s="252"/>
      <c r="D45" s="252"/>
      <c r="E45" s="252"/>
      <c r="F45" s="252"/>
      <c r="G45" s="252"/>
      <c r="H45" s="252"/>
      <c r="I45" s="252"/>
      <c r="J45" s="252"/>
      <c r="K45" s="252"/>
      <c r="L45" s="252"/>
    </row>
    <row r="46" spans="1:16" s="15" customFormat="1" ht="13.5" customHeight="1" thickBot="1">
      <c r="A46" s="338" t="s">
        <v>52</v>
      </c>
      <c r="B46" s="339"/>
      <c r="C46" s="340"/>
      <c r="D46" s="347" t="s">
        <v>64</v>
      </c>
      <c r="E46" s="258" t="s">
        <v>12</v>
      </c>
      <c r="F46" s="259"/>
      <c r="G46" s="208" t="s">
        <v>65</v>
      </c>
      <c r="H46" s="258" t="s">
        <v>12</v>
      </c>
      <c r="I46" s="259"/>
      <c r="J46" s="335" t="str">
        <f>J7</f>
        <v>виконано        за  2010 рік</v>
      </c>
      <c r="K46" s="258" t="s">
        <v>12</v>
      </c>
      <c r="L46" s="259"/>
      <c r="M46" s="175"/>
      <c r="N46" s="197"/>
      <c r="O46" s="198"/>
      <c r="P46" s="198"/>
    </row>
    <row r="47" spans="1:16" s="15" customFormat="1" ht="12.75" customHeight="1">
      <c r="A47" s="341"/>
      <c r="B47" s="342"/>
      <c r="C47" s="343"/>
      <c r="D47" s="348"/>
      <c r="E47" s="211" t="s">
        <v>13</v>
      </c>
      <c r="F47" s="256" t="s">
        <v>14</v>
      </c>
      <c r="G47" s="209"/>
      <c r="H47" s="211" t="s">
        <v>13</v>
      </c>
      <c r="I47" s="211" t="s">
        <v>14</v>
      </c>
      <c r="J47" s="336"/>
      <c r="K47" s="211" t="s">
        <v>13</v>
      </c>
      <c r="L47" s="333" t="s">
        <v>14</v>
      </c>
      <c r="M47" s="176"/>
      <c r="N47" s="197"/>
      <c r="O47" s="199"/>
      <c r="P47" s="200"/>
    </row>
    <row r="48" spans="1:16" s="15" customFormat="1" ht="46.5" customHeight="1" thickBot="1">
      <c r="A48" s="344"/>
      <c r="B48" s="345"/>
      <c r="C48" s="346"/>
      <c r="D48" s="349"/>
      <c r="E48" s="212"/>
      <c r="F48" s="257"/>
      <c r="G48" s="210"/>
      <c r="H48" s="212"/>
      <c r="I48" s="212"/>
      <c r="J48" s="337"/>
      <c r="K48" s="212"/>
      <c r="L48" s="334"/>
      <c r="M48" s="176"/>
      <c r="N48" s="197"/>
      <c r="O48" s="199"/>
      <c r="P48" s="200"/>
    </row>
    <row r="49" spans="1:16" ht="17.25" thickBot="1">
      <c r="A49" s="330" t="s">
        <v>10</v>
      </c>
      <c r="B49" s="331"/>
      <c r="C49" s="332"/>
      <c r="D49" s="138"/>
      <c r="E49" s="128"/>
      <c r="F49" s="128"/>
      <c r="G49" s="104"/>
      <c r="H49" s="128"/>
      <c r="I49" s="129"/>
      <c r="J49" s="104"/>
      <c r="K49" s="128"/>
      <c r="L49" s="128"/>
      <c r="M49" s="119"/>
      <c r="N49" s="177"/>
      <c r="O49" s="119"/>
      <c r="P49" s="119"/>
    </row>
    <row r="50" spans="1:16" s="15" customFormat="1" ht="17.25" thickBot="1">
      <c r="A50" s="225" t="s">
        <v>11</v>
      </c>
      <c r="B50" s="226"/>
      <c r="C50" s="318"/>
      <c r="D50" s="139">
        <f>E50+F50</f>
        <v>8461.199999999999</v>
      </c>
      <c r="E50" s="100">
        <f>E51</f>
        <v>8448.3</v>
      </c>
      <c r="F50" s="100">
        <f>F51</f>
        <v>12.9</v>
      </c>
      <c r="G50" s="98">
        <f>H50+I50</f>
        <v>8583.199999999999</v>
      </c>
      <c r="H50" s="100">
        <f>H51</f>
        <v>8496.8</v>
      </c>
      <c r="I50" s="100">
        <f>I51</f>
        <v>86.4</v>
      </c>
      <c r="J50" s="98">
        <f>K50+L50</f>
        <v>8578</v>
      </c>
      <c r="K50" s="100">
        <f>K51</f>
        <v>8493.6</v>
      </c>
      <c r="L50" s="100">
        <f>L51</f>
        <v>84.4</v>
      </c>
      <c r="M50" s="178"/>
      <c r="N50" s="179"/>
      <c r="O50" s="178"/>
      <c r="P50" s="178"/>
    </row>
    <row r="51" spans="1:16" s="15" customFormat="1" ht="17.25" thickBot="1">
      <c r="A51" s="315" t="s">
        <v>23</v>
      </c>
      <c r="B51" s="316"/>
      <c r="C51" s="317"/>
      <c r="D51" s="140">
        <f>E51+F51</f>
        <v>8461.199999999999</v>
      </c>
      <c r="E51" s="110">
        <f>8496.8-48.5</f>
        <v>8448.3</v>
      </c>
      <c r="F51" s="110">
        <v>12.9</v>
      </c>
      <c r="G51" s="103">
        <f>H51+I51</f>
        <v>8583.199999999999</v>
      </c>
      <c r="H51" s="110">
        <v>8496.8</v>
      </c>
      <c r="I51" s="110">
        <f>13.4+73</f>
        <v>86.4</v>
      </c>
      <c r="J51" s="103">
        <f>K51+L51</f>
        <v>8578</v>
      </c>
      <c r="K51" s="110">
        <v>8493.6</v>
      </c>
      <c r="L51" s="110">
        <f>11.4+73</f>
        <v>84.4</v>
      </c>
      <c r="M51" s="119"/>
      <c r="N51" s="177"/>
      <c r="O51" s="119"/>
      <c r="P51" s="119"/>
    </row>
    <row r="52" spans="1:16" s="15" customFormat="1" ht="17.25" thickBot="1">
      <c r="A52" s="13" t="s">
        <v>48</v>
      </c>
      <c r="B52" s="16"/>
      <c r="C52" s="17"/>
      <c r="D52" s="139">
        <f>E52</f>
        <v>191.4</v>
      </c>
      <c r="E52" s="99">
        <f>E54</f>
        <v>191.4</v>
      </c>
      <c r="F52" s="100"/>
      <c r="G52" s="98">
        <f>H52+I52</f>
        <v>269.5</v>
      </c>
      <c r="H52" s="99">
        <f>H54</f>
        <v>263.6</v>
      </c>
      <c r="I52" s="100">
        <f>I53</f>
        <v>5.9</v>
      </c>
      <c r="J52" s="98">
        <f>K52+L52</f>
        <v>267.5</v>
      </c>
      <c r="K52" s="99">
        <f>K54</f>
        <v>261.6</v>
      </c>
      <c r="L52" s="100">
        <f>L53</f>
        <v>5.9</v>
      </c>
      <c r="M52" s="178"/>
      <c r="N52" s="179"/>
      <c r="O52" s="178"/>
      <c r="P52" s="178"/>
    </row>
    <row r="53" spans="1:16" s="15" customFormat="1" ht="26.25" customHeight="1" thickBot="1">
      <c r="A53" s="326" t="s">
        <v>75</v>
      </c>
      <c r="B53" s="326"/>
      <c r="C53" s="326"/>
      <c r="D53" s="188"/>
      <c r="E53" s="134"/>
      <c r="F53" s="133"/>
      <c r="G53" s="103"/>
      <c r="H53" s="134"/>
      <c r="I53" s="163">
        <v>5.9</v>
      </c>
      <c r="J53" s="189">
        <f>L53</f>
        <v>5.9</v>
      </c>
      <c r="K53" s="190"/>
      <c r="L53" s="190">
        <v>5.9</v>
      </c>
      <c r="M53" s="119"/>
      <c r="N53" s="177"/>
      <c r="O53" s="119"/>
      <c r="P53" s="119"/>
    </row>
    <row r="54" spans="1:16" s="15" customFormat="1" ht="17.25" customHeight="1" thickBot="1">
      <c r="A54" s="185" t="s">
        <v>59</v>
      </c>
      <c r="B54" s="186"/>
      <c r="C54" s="187"/>
      <c r="D54" s="141">
        <f>E54</f>
        <v>191.4</v>
      </c>
      <c r="E54" s="108">
        <v>191.4</v>
      </c>
      <c r="F54" s="158"/>
      <c r="G54" s="107">
        <f>H54</f>
        <v>263.6</v>
      </c>
      <c r="H54" s="108">
        <v>263.6</v>
      </c>
      <c r="I54" s="158"/>
      <c r="J54" s="111">
        <f>K54</f>
        <v>261.6</v>
      </c>
      <c r="K54" s="134">
        <v>261.6</v>
      </c>
      <c r="L54" s="133"/>
      <c r="M54" s="119"/>
      <c r="N54" s="177"/>
      <c r="O54" s="119"/>
      <c r="P54" s="119"/>
    </row>
    <row r="55" spans="1:16" s="15" customFormat="1" ht="21.75" customHeight="1" thickBot="1">
      <c r="A55" s="323" t="s">
        <v>24</v>
      </c>
      <c r="B55" s="324"/>
      <c r="C55" s="325"/>
      <c r="D55" s="142">
        <f>E55+F55</f>
        <v>72902</v>
      </c>
      <c r="E55" s="159">
        <f>E67+E56+E57+E58+E59+E60+E61+E62+E63+E64+E65+E68+E69+E70+E71+E66+E72</f>
        <v>72648.2</v>
      </c>
      <c r="F55" s="159">
        <f>F67+F57+F58+F59+F60+F61+F62+F63+F64+F65+F68+F69+F70+F71+F66+F72</f>
        <v>253.8</v>
      </c>
      <c r="G55" s="109">
        <f>H55+I55</f>
        <v>65755.20000000001</v>
      </c>
      <c r="H55" s="159">
        <f>H67+H56+H57+H58+H59+H60+H61+H62+H63+H64+H65+H68+H69+H70+H71+H66+H72</f>
        <v>65458.50000000001</v>
      </c>
      <c r="I55" s="159">
        <f>I67+I57+I58+I59+I60+I61+I62+I63+I64+I65+I68+I69+I70+I71+I66+I72</f>
        <v>296.7</v>
      </c>
      <c r="J55" s="130">
        <f aca="true" t="shared" si="3" ref="J55:J60">K55+L55</f>
        <v>65278.4</v>
      </c>
      <c r="K55" s="152">
        <f>K67+K56+K57+K58+K59+K60+K61+K62+K63+K64+K65+K68+K69+K70+K71+K66+K72</f>
        <v>64994.8</v>
      </c>
      <c r="L55" s="100">
        <f>L67+L56+L57+L58+L59+L60+L61+L62+L63+L64+L65+L68+L69+L70+L71+L66+L72</f>
        <v>283.6</v>
      </c>
      <c r="M55" s="178"/>
      <c r="N55" s="179"/>
      <c r="O55" s="180"/>
      <c r="P55" s="178"/>
    </row>
    <row r="56" spans="1:16" s="15" customFormat="1" ht="92.25" customHeight="1">
      <c r="A56" s="313" t="s">
        <v>68</v>
      </c>
      <c r="B56" s="314"/>
      <c r="C56" s="314"/>
      <c r="D56" s="143">
        <f>E56+F56</f>
        <v>137.3</v>
      </c>
      <c r="E56" s="118">
        <v>137.3</v>
      </c>
      <c r="F56" s="113"/>
      <c r="G56" s="112">
        <f>H56+I56</f>
        <v>137.3</v>
      </c>
      <c r="H56" s="118">
        <v>137.3</v>
      </c>
      <c r="I56" s="113"/>
      <c r="J56" s="112">
        <f t="shared" si="3"/>
        <v>136</v>
      </c>
      <c r="K56" s="132">
        <v>136</v>
      </c>
      <c r="L56" s="164"/>
      <c r="M56" s="119"/>
      <c r="N56" s="177"/>
      <c r="O56" s="181"/>
      <c r="P56" s="119"/>
    </row>
    <row r="57" spans="1:16" s="15" customFormat="1" ht="15.75" customHeight="1">
      <c r="A57" s="321" t="s">
        <v>49</v>
      </c>
      <c r="B57" s="322"/>
      <c r="C57" s="322"/>
      <c r="D57" s="144">
        <f>E57+F57</f>
        <v>541.4</v>
      </c>
      <c r="E57" s="115">
        <v>541.4</v>
      </c>
      <c r="F57" s="113"/>
      <c r="G57" s="106">
        <f>H57+I57</f>
        <v>651.4</v>
      </c>
      <c r="H57" s="115">
        <v>651.4</v>
      </c>
      <c r="I57" s="113"/>
      <c r="J57" s="106">
        <f t="shared" si="3"/>
        <v>635</v>
      </c>
      <c r="K57" s="151">
        <v>635</v>
      </c>
      <c r="L57" s="165"/>
      <c r="M57" s="119"/>
      <c r="N57" s="177"/>
      <c r="O57" s="182"/>
      <c r="P57" s="119"/>
    </row>
    <row r="58" spans="1:16" s="15" customFormat="1" ht="16.5">
      <c r="A58" s="327" t="s">
        <v>50</v>
      </c>
      <c r="B58" s="328"/>
      <c r="C58" s="329"/>
      <c r="D58" s="144">
        <f aca="true" t="shared" si="4" ref="D58:D64">E58</f>
        <v>13165.9</v>
      </c>
      <c r="E58" s="105">
        <v>13165.9</v>
      </c>
      <c r="F58" s="102"/>
      <c r="G58" s="106">
        <f aca="true" t="shared" si="5" ref="G58:G64">H58</f>
        <v>8860</v>
      </c>
      <c r="H58" s="105">
        <v>8860</v>
      </c>
      <c r="I58" s="102"/>
      <c r="J58" s="101">
        <f t="shared" si="3"/>
        <v>8737.3</v>
      </c>
      <c r="K58" s="102">
        <v>8737.3</v>
      </c>
      <c r="L58" s="166"/>
      <c r="M58" s="119"/>
      <c r="N58" s="177"/>
      <c r="O58" s="119"/>
      <c r="P58" s="119"/>
    </row>
    <row r="59" spans="1:16" s="15" customFormat="1" ht="16.5">
      <c r="A59" s="219" t="s">
        <v>63</v>
      </c>
      <c r="B59" s="220"/>
      <c r="C59" s="221"/>
      <c r="D59" s="144">
        <f t="shared" si="4"/>
        <v>27789.9</v>
      </c>
      <c r="E59" s="115">
        <v>27789.9</v>
      </c>
      <c r="F59" s="113"/>
      <c r="G59" s="106">
        <f t="shared" si="5"/>
        <v>26991.45</v>
      </c>
      <c r="H59" s="115">
        <v>26991.45</v>
      </c>
      <c r="I59" s="113"/>
      <c r="J59" s="106">
        <f t="shared" si="3"/>
        <v>26933</v>
      </c>
      <c r="K59" s="113">
        <v>26933</v>
      </c>
      <c r="L59" s="165"/>
      <c r="M59" s="119"/>
      <c r="N59" s="177"/>
      <c r="O59" s="119"/>
      <c r="P59" s="119"/>
    </row>
    <row r="60" spans="1:16" s="15" customFormat="1" ht="17.25" customHeight="1">
      <c r="A60" s="239" t="s">
        <v>73</v>
      </c>
      <c r="B60" s="240"/>
      <c r="C60" s="240"/>
      <c r="D60" s="144">
        <f t="shared" si="4"/>
        <v>5961.8</v>
      </c>
      <c r="E60" s="136">
        <v>5961.8</v>
      </c>
      <c r="F60" s="119"/>
      <c r="G60" s="106">
        <f t="shared" si="5"/>
        <v>4688.95</v>
      </c>
      <c r="H60" s="136">
        <v>4688.95</v>
      </c>
      <c r="I60" s="119"/>
      <c r="J60" s="106">
        <f t="shared" si="3"/>
        <v>4688.9</v>
      </c>
      <c r="K60" s="119">
        <v>4688.9</v>
      </c>
      <c r="L60" s="110"/>
      <c r="M60" s="119"/>
      <c r="N60" s="177"/>
      <c r="O60" s="119"/>
      <c r="P60" s="119"/>
    </row>
    <row r="61" spans="1:16" s="15" customFormat="1" ht="16.5">
      <c r="A61" s="219" t="s">
        <v>15</v>
      </c>
      <c r="B61" s="220"/>
      <c r="C61" s="221"/>
      <c r="D61" s="144">
        <f t="shared" si="4"/>
        <v>7567.7</v>
      </c>
      <c r="E61" s="115">
        <v>7567.7</v>
      </c>
      <c r="F61" s="113"/>
      <c r="G61" s="106">
        <f t="shared" si="5"/>
        <v>5978.8</v>
      </c>
      <c r="H61" s="115">
        <v>5978.8</v>
      </c>
      <c r="I61" s="113"/>
      <c r="J61" s="106">
        <f aca="true" t="shared" si="6" ref="J61:J70">K61+L61</f>
        <v>5978.8</v>
      </c>
      <c r="K61" s="113">
        <v>5978.8</v>
      </c>
      <c r="L61" s="165"/>
      <c r="M61" s="119"/>
      <c r="N61" s="177"/>
      <c r="O61" s="119"/>
      <c r="P61" s="119"/>
    </row>
    <row r="62" spans="1:16" s="15" customFormat="1" ht="16.5">
      <c r="A62" s="18" t="s">
        <v>36</v>
      </c>
      <c r="B62" s="19"/>
      <c r="C62" s="20"/>
      <c r="D62" s="144">
        <f t="shared" si="4"/>
        <v>582.6</v>
      </c>
      <c r="E62" s="115">
        <v>582.6</v>
      </c>
      <c r="F62" s="113"/>
      <c r="G62" s="106">
        <f t="shared" si="5"/>
        <v>582.6</v>
      </c>
      <c r="H62" s="115">
        <v>582.6</v>
      </c>
      <c r="I62" s="113"/>
      <c r="J62" s="106">
        <f t="shared" si="6"/>
        <v>555.1</v>
      </c>
      <c r="K62" s="113">
        <v>555.1</v>
      </c>
      <c r="L62" s="165"/>
      <c r="M62" s="119"/>
      <c r="N62" s="177"/>
      <c r="O62" s="119"/>
      <c r="P62" s="119"/>
    </row>
    <row r="63" spans="1:16" s="15" customFormat="1" ht="16.5">
      <c r="A63" s="321" t="s">
        <v>61</v>
      </c>
      <c r="B63" s="322"/>
      <c r="C63" s="322"/>
      <c r="D63" s="144">
        <f>E63</f>
        <v>61.2</v>
      </c>
      <c r="E63" s="115">
        <v>61.2</v>
      </c>
      <c r="F63" s="113"/>
      <c r="G63" s="106">
        <f t="shared" si="5"/>
        <v>59.9</v>
      </c>
      <c r="H63" s="115">
        <v>59.9</v>
      </c>
      <c r="I63" s="113"/>
      <c r="J63" s="106">
        <f t="shared" si="6"/>
        <v>47.7</v>
      </c>
      <c r="K63" s="113">
        <v>47.7</v>
      </c>
      <c r="L63" s="165"/>
      <c r="M63" s="119"/>
      <c r="N63" s="177"/>
      <c r="O63" s="119"/>
      <c r="P63" s="119"/>
    </row>
    <row r="64" spans="1:16" s="15" customFormat="1" ht="16.5">
      <c r="A64" s="219" t="s">
        <v>16</v>
      </c>
      <c r="B64" s="220"/>
      <c r="C64" s="221"/>
      <c r="D64" s="144">
        <f t="shared" si="4"/>
        <v>427.9</v>
      </c>
      <c r="E64" s="115">
        <v>427.9</v>
      </c>
      <c r="F64" s="113"/>
      <c r="G64" s="106">
        <f t="shared" si="5"/>
        <v>394.9</v>
      </c>
      <c r="H64" s="115">
        <v>394.9</v>
      </c>
      <c r="I64" s="113"/>
      <c r="J64" s="106">
        <f t="shared" si="6"/>
        <v>331.6</v>
      </c>
      <c r="K64" s="113">
        <v>331.6</v>
      </c>
      <c r="L64" s="165"/>
      <c r="M64" s="119"/>
      <c r="N64" s="177"/>
      <c r="O64" s="119"/>
      <c r="P64" s="119"/>
    </row>
    <row r="65" spans="1:16" s="15" customFormat="1" ht="16.5">
      <c r="A65" s="219" t="s">
        <v>17</v>
      </c>
      <c r="B65" s="220"/>
      <c r="C65" s="221"/>
      <c r="D65" s="144">
        <f aca="true" t="shared" si="7" ref="D65:D71">E65+F65</f>
        <v>227.9</v>
      </c>
      <c r="E65" s="115">
        <v>227.9</v>
      </c>
      <c r="F65" s="113"/>
      <c r="G65" s="106">
        <f aca="true" t="shared" si="8" ref="G65:G71">H65+I65</f>
        <v>227.9</v>
      </c>
      <c r="H65" s="115">
        <v>227.9</v>
      </c>
      <c r="I65" s="113"/>
      <c r="J65" s="106">
        <f>K65+L65</f>
        <v>201.2</v>
      </c>
      <c r="K65" s="151">
        <v>201.2</v>
      </c>
      <c r="L65" s="165"/>
      <c r="M65" s="119"/>
      <c r="N65" s="177"/>
      <c r="O65" s="182"/>
      <c r="P65" s="119"/>
    </row>
    <row r="66" spans="1:16" s="15" customFormat="1" ht="16.5">
      <c r="A66" s="229" t="s">
        <v>42</v>
      </c>
      <c r="B66" s="229"/>
      <c r="C66" s="230"/>
      <c r="D66" s="144">
        <f t="shared" si="7"/>
        <v>1453.4</v>
      </c>
      <c r="E66" s="115">
        <v>1448.4</v>
      </c>
      <c r="F66" s="113">
        <v>5</v>
      </c>
      <c r="G66" s="106">
        <f t="shared" si="8"/>
        <v>1463.6000000000001</v>
      </c>
      <c r="H66" s="115">
        <v>1448.4</v>
      </c>
      <c r="I66" s="113">
        <f>5.3+9.9</f>
        <v>15.2</v>
      </c>
      <c r="J66" s="106">
        <f>K66+L66</f>
        <v>1420.6</v>
      </c>
      <c r="K66" s="113">
        <v>1405.8</v>
      </c>
      <c r="L66" s="165">
        <f>4.9+9.9</f>
        <v>14.8</v>
      </c>
      <c r="M66" s="119"/>
      <c r="N66" s="177"/>
      <c r="O66" s="119"/>
      <c r="P66" s="119"/>
    </row>
    <row r="67" spans="1:16" s="15" customFormat="1" ht="16.5">
      <c r="A67" s="319" t="s">
        <v>56</v>
      </c>
      <c r="B67" s="319"/>
      <c r="C67" s="320"/>
      <c r="D67" s="144">
        <f t="shared" si="7"/>
        <v>6</v>
      </c>
      <c r="E67" s="115">
        <v>6</v>
      </c>
      <c r="F67" s="113"/>
      <c r="G67" s="106">
        <f t="shared" si="8"/>
        <v>6</v>
      </c>
      <c r="H67" s="115">
        <v>6</v>
      </c>
      <c r="I67" s="113"/>
      <c r="J67" s="106">
        <f>K67</f>
        <v>6</v>
      </c>
      <c r="K67" s="132">
        <v>6</v>
      </c>
      <c r="L67" s="165"/>
      <c r="M67" s="119"/>
      <c r="N67" s="177"/>
      <c r="O67" s="181"/>
      <c r="P67" s="119"/>
    </row>
    <row r="68" spans="1:16" s="15" customFormat="1" ht="16.5">
      <c r="A68" s="228" t="s">
        <v>18</v>
      </c>
      <c r="B68" s="229"/>
      <c r="C68" s="230"/>
      <c r="D68" s="144">
        <f t="shared" si="7"/>
        <v>6.5</v>
      </c>
      <c r="E68" s="105">
        <v>6.5</v>
      </c>
      <c r="F68" s="102"/>
      <c r="G68" s="106">
        <f t="shared" si="8"/>
        <v>6.5</v>
      </c>
      <c r="H68" s="115">
        <v>6.5</v>
      </c>
      <c r="I68" s="113"/>
      <c r="J68" s="106">
        <f t="shared" si="6"/>
        <v>6.5</v>
      </c>
      <c r="K68" s="113">
        <v>6.5</v>
      </c>
      <c r="L68" s="165"/>
      <c r="M68" s="119"/>
      <c r="N68" s="177"/>
      <c r="O68" s="119"/>
      <c r="P68" s="119"/>
    </row>
    <row r="69" spans="1:16" s="15" customFormat="1" ht="24" customHeight="1">
      <c r="A69" s="239" t="s">
        <v>57</v>
      </c>
      <c r="B69" s="247"/>
      <c r="C69" s="247"/>
      <c r="D69" s="144">
        <f t="shared" si="7"/>
        <v>3</v>
      </c>
      <c r="E69" s="105">
        <v>3</v>
      </c>
      <c r="F69" s="102"/>
      <c r="G69" s="106">
        <f t="shared" si="8"/>
        <v>3</v>
      </c>
      <c r="H69" s="105">
        <v>3</v>
      </c>
      <c r="I69" s="102"/>
      <c r="J69" s="101">
        <f t="shared" si="6"/>
        <v>3</v>
      </c>
      <c r="K69" s="102">
        <v>3</v>
      </c>
      <c r="L69" s="166"/>
      <c r="M69" s="119"/>
      <c r="N69" s="177"/>
      <c r="O69" s="119"/>
      <c r="P69" s="119"/>
    </row>
    <row r="70" spans="1:16" s="15" customFormat="1" ht="16.5">
      <c r="A70" s="228" t="s">
        <v>60</v>
      </c>
      <c r="B70" s="229"/>
      <c r="C70" s="230"/>
      <c r="D70" s="144">
        <f t="shared" si="7"/>
        <v>3.5</v>
      </c>
      <c r="E70" s="105">
        <v>3.5</v>
      </c>
      <c r="F70" s="102"/>
      <c r="G70" s="106">
        <f t="shared" si="8"/>
        <v>3.5</v>
      </c>
      <c r="H70" s="105">
        <v>3.5</v>
      </c>
      <c r="I70" s="102"/>
      <c r="J70" s="101">
        <f t="shared" si="6"/>
        <v>3.5</v>
      </c>
      <c r="K70" s="102">
        <v>3.5</v>
      </c>
      <c r="L70" s="166"/>
      <c r="M70" s="119"/>
      <c r="N70" s="177"/>
      <c r="O70" s="119"/>
      <c r="P70" s="119"/>
    </row>
    <row r="71" spans="1:16" s="15" customFormat="1" ht="16.5">
      <c r="A71" s="228" t="s">
        <v>19</v>
      </c>
      <c r="B71" s="229"/>
      <c r="C71" s="230"/>
      <c r="D71" s="144">
        <f t="shared" si="7"/>
        <v>7313.6</v>
      </c>
      <c r="E71" s="115">
        <v>7064.8</v>
      </c>
      <c r="F71" s="113">
        <v>248.8</v>
      </c>
      <c r="G71" s="106">
        <f t="shared" si="8"/>
        <v>7346.3</v>
      </c>
      <c r="H71" s="115">
        <v>7064.8</v>
      </c>
      <c r="I71" s="113">
        <f>267.8+13.7</f>
        <v>281.5</v>
      </c>
      <c r="J71" s="106">
        <f aca="true" t="shared" si="9" ref="J71:J79">K71+L71</f>
        <v>7248.2</v>
      </c>
      <c r="K71" s="132">
        <v>6979.4</v>
      </c>
      <c r="L71" s="165">
        <f>255.1+13.7</f>
        <v>268.8</v>
      </c>
      <c r="M71" s="119"/>
      <c r="N71" s="177"/>
      <c r="O71" s="181"/>
      <c r="P71" s="119"/>
    </row>
    <row r="72" spans="1:16" s="15" customFormat="1" ht="17.25" thickBot="1">
      <c r="A72" s="242" t="s">
        <v>55</v>
      </c>
      <c r="B72" s="243"/>
      <c r="C72" s="244"/>
      <c r="D72" s="145">
        <f>E72</f>
        <v>7652.4</v>
      </c>
      <c r="E72" s="135">
        <v>7652.4</v>
      </c>
      <c r="F72" s="134"/>
      <c r="G72" s="114">
        <f>H72</f>
        <v>8353.1</v>
      </c>
      <c r="H72" s="135">
        <v>8353.1</v>
      </c>
      <c r="I72" s="134"/>
      <c r="J72" s="111">
        <f t="shared" si="9"/>
        <v>8346</v>
      </c>
      <c r="K72" s="134">
        <v>8346</v>
      </c>
      <c r="L72" s="133"/>
      <c r="M72" s="119"/>
      <c r="N72" s="177"/>
      <c r="O72" s="119"/>
      <c r="P72" s="119"/>
    </row>
    <row r="73" spans="1:16" s="15" customFormat="1" ht="17.25" thickBot="1">
      <c r="A73" s="225" t="s">
        <v>25</v>
      </c>
      <c r="B73" s="226"/>
      <c r="C73" s="226"/>
      <c r="D73" s="146">
        <f aca="true" t="shared" si="10" ref="D73:D79">E73+F73</f>
        <v>40</v>
      </c>
      <c r="E73" s="131">
        <f>E74</f>
        <v>40</v>
      </c>
      <c r="F73" s="159"/>
      <c r="G73" s="130">
        <f aca="true" t="shared" si="11" ref="G73:G79">H73+I73</f>
        <v>196.6</v>
      </c>
      <c r="H73" s="131">
        <f>H74</f>
        <v>40</v>
      </c>
      <c r="I73" s="159">
        <f>I74</f>
        <v>156.6</v>
      </c>
      <c r="J73" s="130">
        <f t="shared" si="9"/>
        <v>196.6</v>
      </c>
      <c r="K73" s="131">
        <f>K74</f>
        <v>40</v>
      </c>
      <c r="L73" s="159">
        <f>L74</f>
        <v>156.6</v>
      </c>
      <c r="M73" s="178"/>
      <c r="N73" s="179"/>
      <c r="O73" s="178"/>
      <c r="P73" s="178"/>
    </row>
    <row r="74" spans="1:16" s="15" customFormat="1" ht="17.25" thickBot="1">
      <c r="A74" s="227" t="s">
        <v>51</v>
      </c>
      <c r="B74" s="196"/>
      <c r="C74" s="196"/>
      <c r="D74" s="147">
        <f t="shared" si="10"/>
        <v>40</v>
      </c>
      <c r="E74" s="134">
        <v>40</v>
      </c>
      <c r="F74" s="133"/>
      <c r="G74" s="111">
        <f t="shared" si="11"/>
        <v>196.6</v>
      </c>
      <c r="H74" s="134">
        <v>40</v>
      </c>
      <c r="I74" s="133">
        <v>156.6</v>
      </c>
      <c r="J74" s="111">
        <f t="shared" si="9"/>
        <v>196.6</v>
      </c>
      <c r="K74" s="134">
        <v>40</v>
      </c>
      <c r="L74" s="133">
        <v>156.6</v>
      </c>
      <c r="M74" s="119"/>
      <c r="N74" s="177"/>
      <c r="O74" s="119"/>
      <c r="P74" s="119"/>
    </row>
    <row r="75" spans="1:16" s="15" customFormat="1" ht="17.25" thickBot="1">
      <c r="A75" s="192" t="s">
        <v>26</v>
      </c>
      <c r="B75" s="193"/>
      <c r="C75" s="193"/>
      <c r="D75" s="139">
        <f t="shared" si="10"/>
        <v>4803.9</v>
      </c>
      <c r="E75" s="99">
        <f>E76+E77</f>
        <v>4175</v>
      </c>
      <c r="F75" s="100">
        <f>F76+F77</f>
        <v>628.9</v>
      </c>
      <c r="G75" s="98">
        <f t="shared" si="11"/>
        <v>4773.9</v>
      </c>
      <c r="H75" s="99">
        <f>H76+H77</f>
        <v>4175</v>
      </c>
      <c r="I75" s="100">
        <f>I76+I77</f>
        <v>598.9</v>
      </c>
      <c r="J75" s="98">
        <f t="shared" si="9"/>
        <v>4752.9</v>
      </c>
      <c r="K75" s="100">
        <f>K76+K77</f>
        <v>4164</v>
      </c>
      <c r="L75" s="100">
        <f>L76+L77</f>
        <v>588.9</v>
      </c>
      <c r="M75" s="178"/>
      <c r="N75" s="179"/>
      <c r="O75" s="178"/>
      <c r="P75" s="178"/>
    </row>
    <row r="76" spans="1:16" s="15" customFormat="1" ht="16.5">
      <c r="A76" s="194" t="s">
        <v>20</v>
      </c>
      <c r="B76" s="195"/>
      <c r="C76" s="195"/>
      <c r="D76" s="143">
        <f t="shared" si="10"/>
        <v>20</v>
      </c>
      <c r="E76" s="117">
        <v>20</v>
      </c>
      <c r="F76" s="164"/>
      <c r="G76" s="112">
        <f t="shared" si="11"/>
        <v>22.9</v>
      </c>
      <c r="H76" s="117">
        <v>20</v>
      </c>
      <c r="I76" s="160">
        <v>2.9</v>
      </c>
      <c r="J76" s="112">
        <f t="shared" si="9"/>
        <v>22.9</v>
      </c>
      <c r="K76" s="117">
        <v>20</v>
      </c>
      <c r="L76" s="164">
        <v>2.9</v>
      </c>
      <c r="M76" s="119"/>
      <c r="N76" s="177"/>
      <c r="O76" s="119"/>
      <c r="P76" s="119"/>
    </row>
    <row r="77" spans="1:16" s="15" customFormat="1" ht="16.5">
      <c r="A77" s="245" t="s">
        <v>21</v>
      </c>
      <c r="B77" s="246"/>
      <c r="C77" s="246"/>
      <c r="D77" s="140">
        <f t="shared" si="10"/>
        <v>4783.9</v>
      </c>
      <c r="E77" s="119">
        <v>4155</v>
      </c>
      <c r="F77" s="110">
        <v>628.9</v>
      </c>
      <c r="G77" s="103">
        <f t="shared" si="11"/>
        <v>4751</v>
      </c>
      <c r="H77" s="119">
        <v>4155</v>
      </c>
      <c r="I77" s="161">
        <f>530+66</f>
        <v>596</v>
      </c>
      <c r="J77" s="103">
        <f t="shared" si="9"/>
        <v>4730</v>
      </c>
      <c r="K77" s="119">
        <v>4144</v>
      </c>
      <c r="L77" s="110">
        <f>520+66</f>
        <v>586</v>
      </c>
      <c r="M77" s="119"/>
      <c r="N77" s="177"/>
      <c r="O77" s="119"/>
      <c r="P77" s="119"/>
    </row>
    <row r="78" spans="1:16" s="15" customFormat="1" ht="35.25" customHeight="1">
      <c r="A78" s="229" t="s">
        <v>72</v>
      </c>
      <c r="B78" s="229"/>
      <c r="C78" s="229"/>
      <c r="D78" s="148">
        <f t="shared" si="10"/>
        <v>0</v>
      </c>
      <c r="E78" s="150">
        <v>0</v>
      </c>
      <c r="F78" s="150">
        <v>0</v>
      </c>
      <c r="G78" s="149">
        <f>H78</f>
        <v>286.6</v>
      </c>
      <c r="H78" s="150">
        <v>286.6</v>
      </c>
      <c r="I78" s="162"/>
      <c r="J78" s="106">
        <f>K78+L78</f>
        <v>137.5</v>
      </c>
      <c r="K78" s="153">
        <v>137.5</v>
      </c>
      <c r="L78" s="150"/>
      <c r="M78" s="119"/>
      <c r="N78" s="177"/>
      <c r="O78" s="119"/>
      <c r="P78" s="119"/>
    </row>
    <row r="79" spans="1:16" s="15" customFormat="1" ht="74.25" customHeight="1" thickBot="1">
      <c r="A79" s="231" t="s">
        <v>67</v>
      </c>
      <c r="B79" s="232"/>
      <c r="C79" s="233"/>
      <c r="D79" s="147">
        <f t="shared" si="10"/>
        <v>210.2</v>
      </c>
      <c r="E79" s="133"/>
      <c r="F79" s="134">
        <v>210.2</v>
      </c>
      <c r="G79" s="111">
        <f t="shared" si="11"/>
        <v>288.8</v>
      </c>
      <c r="H79" s="133"/>
      <c r="I79" s="163">
        <v>288.8</v>
      </c>
      <c r="J79" s="111">
        <f t="shared" si="9"/>
        <v>286.8</v>
      </c>
      <c r="K79" s="135"/>
      <c r="L79" s="133">
        <v>286.8</v>
      </c>
      <c r="M79" s="119"/>
      <c r="N79" s="177"/>
      <c r="O79" s="119"/>
      <c r="P79" s="119"/>
    </row>
    <row r="80" spans="1:16" s="15" customFormat="1" ht="25.5" customHeight="1" thickBot="1">
      <c r="A80" s="222" t="s">
        <v>22</v>
      </c>
      <c r="B80" s="223"/>
      <c r="C80" s="224"/>
      <c r="D80" s="137">
        <f>D50+D55+D73+D75+D52+D79</f>
        <v>86608.69999999998</v>
      </c>
      <c r="E80" s="116">
        <f>E50+E55+E73+E75+E52</f>
        <v>85502.9</v>
      </c>
      <c r="F80" s="116">
        <f>F50+F55+F73+F75+F52+F79</f>
        <v>1105.8</v>
      </c>
      <c r="G80" s="116">
        <f>G50+G55+G73+G75+G52+G79</f>
        <v>79867.20000000001</v>
      </c>
      <c r="H80" s="116">
        <f>H50+H55+H73+H75+H52+H78</f>
        <v>78720.50000000001</v>
      </c>
      <c r="I80" s="116">
        <f>I50+I55+I73+I75+I52+I79</f>
        <v>1433.3</v>
      </c>
      <c r="J80" s="154">
        <f>J50+J55+J73+J75+J52+J79+J78</f>
        <v>79497.7</v>
      </c>
      <c r="K80" s="155">
        <f>K50+K55+K73+K75+K52+K79+K78</f>
        <v>78091.50000000001</v>
      </c>
      <c r="L80" s="116">
        <f>L50+L52+L55+L73+L75+L79</f>
        <v>1406.2</v>
      </c>
      <c r="M80" s="183"/>
      <c r="N80" s="184"/>
      <c r="O80" s="184"/>
      <c r="P80" s="183"/>
    </row>
    <row r="81" spans="1:12" s="26" customFormat="1" ht="15.75" customHeight="1">
      <c r="A81" s="25"/>
      <c r="B81" s="25"/>
      <c r="C81" s="25"/>
      <c r="D81" s="28" t="s">
        <v>69</v>
      </c>
      <c r="E81" s="28">
        <v>85502.9</v>
      </c>
      <c r="F81" s="28"/>
      <c r="G81" s="28"/>
      <c r="H81" s="28"/>
      <c r="I81" s="28">
        <v>1433.3</v>
      </c>
      <c r="J81" s="28">
        <v>79497.7</v>
      </c>
      <c r="K81" s="28">
        <v>78091.5</v>
      </c>
      <c r="L81" s="28">
        <v>1406.2</v>
      </c>
    </row>
    <row r="82" spans="1:12" s="26" customFormat="1" ht="16.5" customHeight="1">
      <c r="A82" s="25"/>
      <c r="B82" s="25"/>
      <c r="C82" s="25"/>
      <c r="D82" s="22"/>
      <c r="E82" s="28"/>
      <c r="F82" s="28"/>
      <c r="G82" s="28"/>
      <c r="H82" s="28"/>
      <c r="I82" s="28">
        <f>I81-I80</f>
        <v>0</v>
      </c>
      <c r="J82" s="28"/>
      <c r="K82" s="28"/>
      <c r="L82" s="28"/>
    </row>
    <row r="83" spans="1:12" s="14" customFormat="1" ht="20.25">
      <c r="A83" s="236"/>
      <c r="B83" s="236"/>
      <c r="C83" s="236"/>
      <c r="D83" s="236"/>
      <c r="E83" s="236"/>
      <c r="F83" s="236"/>
      <c r="G83" s="236"/>
      <c r="H83" s="236"/>
      <c r="I83" s="236"/>
      <c r="J83" s="236"/>
      <c r="K83" s="236"/>
      <c r="L83" s="236"/>
    </row>
    <row r="84" spans="1:12" ht="25.5">
      <c r="A84" s="191" t="s">
        <v>74</v>
      </c>
      <c r="B84" s="191"/>
      <c r="C84" s="191"/>
      <c r="D84" s="191"/>
      <c r="E84" s="191"/>
      <c r="F84" s="191"/>
      <c r="G84" s="191"/>
      <c r="H84" s="191"/>
      <c r="I84" s="191"/>
      <c r="J84" s="157"/>
      <c r="K84" s="157"/>
      <c r="L84" s="157"/>
    </row>
    <row r="85" spans="1:11" ht="15" customHeight="1">
      <c r="A85" s="24"/>
      <c r="B85" s="24"/>
      <c r="C85" s="24"/>
      <c r="D85" s="24"/>
      <c r="E85" s="24"/>
      <c r="F85" s="24"/>
      <c r="G85" s="24"/>
      <c r="H85" s="24"/>
      <c r="I85" s="24"/>
      <c r="J85" s="24"/>
      <c r="K85" s="27"/>
    </row>
    <row r="86" spans="1:10" ht="20.25">
      <c r="A86" s="236"/>
      <c r="B86" s="236"/>
      <c r="C86" s="236"/>
      <c r="D86" s="236"/>
      <c r="E86" s="236"/>
      <c r="F86" s="236"/>
      <c r="G86" s="236"/>
      <c r="H86" s="236"/>
      <c r="I86" s="236"/>
      <c r="J86" s="236"/>
    </row>
    <row r="87" spans="1:12" ht="20.25">
      <c r="A87" s="235"/>
      <c r="B87" s="235"/>
      <c r="C87" s="235"/>
      <c r="D87" s="235"/>
      <c r="E87" s="235"/>
      <c r="F87" s="235"/>
      <c r="G87" s="235"/>
      <c r="H87" s="235"/>
      <c r="I87" s="235"/>
      <c r="J87" s="235"/>
      <c r="K87" s="235"/>
      <c r="L87" s="235"/>
    </row>
    <row r="88" spans="1:12" ht="15.75">
      <c r="A88" s="238"/>
      <c r="B88" s="238"/>
      <c r="C88" s="238"/>
      <c r="D88" s="2"/>
      <c r="E88" s="2"/>
      <c r="F88" s="2"/>
      <c r="G88" s="2"/>
      <c r="H88" s="2"/>
      <c r="I88" s="53"/>
      <c r="J88" s="237"/>
      <c r="K88" s="237"/>
      <c r="L88" s="156"/>
    </row>
    <row r="89" spans="1:11" ht="17.25" customHeight="1">
      <c r="A89" s="248"/>
      <c r="B89" s="248"/>
      <c r="C89" s="248"/>
      <c r="D89" s="10"/>
      <c r="E89" s="8"/>
      <c r="F89" s="8"/>
      <c r="G89" s="8"/>
      <c r="H89" s="8"/>
      <c r="I89" s="76"/>
      <c r="J89" s="234"/>
      <c r="K89" s="234"/>
    </row>
    <row r="90" spans="1:10" ht="15">
      <c r="A90" s="241"/>
      <c r="B90" s="241"/>
      <c r="C90" s="241"/>
      <c r="D90" s="9"/>
      <c r="E90" s="9"/>
      <c r="F90" s="9"/>
      <c r="G90" s="9"/>
      <c r="H90" s="9"/>
      <c r="I90" s="9"/>
      <c r="J90" s="9"/>
    </row>
    <row r="91" spans="1:10" ht="15">
      <c r="A91" s="11"/>
      <c r="B91" s="11"/>
      <c r="C91" s="11"/>
      <c r="D91" s="9"/>
      <c r="E91" s="9"/>
      <c r="F91" s="9"/>
      <c r="G91" s="9"/>
      <c r="H91" s="9"/>
      <c r="I91" s="9"/>
      <c r="J91" s="9"/>
    </row>
    <row r="92" spans="3:10" ht="15">
      <c r="C92" s="8"/>
      <c r="D92" s="9"/>
      <c r="E92" s="9"/>
      <c r="F92" s="9"/>
      <c r="G92" s="9"/>
      <c r="H92" s="9"/>
      <c r="I92" s="9"/>
      <c r="J92" s="9"/>
    </row>
    <row r="93" s="12" customFormat="1" ht="12">
      <c r="A93" s="7"/>
    </row>
  </sheetData>
  <mergeCells count="113">
    <mergeCell ref="I1:L1"/>
    <mergeCell ref="I2:M2"/>
    <mergeCell ref="I3:L3"/>
    <mergeCell ref="I40:I41"/>
    <mergeCell ref="J40:J41"/>
    <mergeCell ref="K40:K41"/>
    <mergeCell ref="L8:L9"/>
    <mergeCell ref="J7:J9"/>
    <mergeCell ref="K7:L7"/>
    <mergeCell ref="K8:K9"/>
    <mergeCell ref="K35:K36"/>
    <mergeCell ref="L35:L36"/>
    <mergeCell ref="J35:J36"/>
    <mergeCell ref="L40:L41"/>
    <mergeCell ref="H7:I7"/>
    <mergeCell ref="A11:C11"/>
    <mergeCell ref="F8:F9"/>
    <mergeCell ref="A10:C10"/>
    <mergeCell ref="D7:D9"/>
    <mergeCell ref="E8:E9"/>
    <mergeCell ref="I8:I9"/>
    <mergeCell ref="H8:H9"/>
    <mergeCell ref="A49:C49"/>
    <mergeCell ref="A83:L83"/>
    <mergeCell ref="L47:L48"/>
    <mergeCell ref="J46:J48"/>
    <mergeCell ref="K47:K48"/>
    <mergeCell ref="A78:C78"/>
    <mergeCell ref="H46:I46"/>
    <mergeCell ref="A46:C48"/>
    <mergeCell ref="D46:D48"/>
    <mergeCell ref="E46:F46"/>
    <mergeCell ref="A56:C56"/>
    <mergeCell ref="A51:C51"/>
    <mergeCell ref="A50:C50"/>
    <mergeCell ref="A67:C67"/>
    <mergeCell ref="A57:C57"/>
    <mergeCell ref="A55:C55"/>
    <mergeCell ref="A53:C53"/>
    <mergeCell ref="A63:C63"/>
    <mergeCell ref="A58:C58"/>
    <mergeCell ref="A59:C59"/>
    <mergeCell ref="G7:G9"/>
    <mergeCell ref="E7:F7"/>
    <mergeCell ref="A12:C12"/>
    <mergeCell ref="A7:C9"/>
    <mergeCell ref="A13:C13"/>
    <mergeCell ref="A14:C14"/>
    <mergeCell ref="A15:C15"/>
    <mergeCell ref="A16:C16"/>
    <mergeCell ref="A25:C25"/>
    <mergeCell ref="A17:C17"/>
    <mergeCell ref="A18:C18"/>
    <mergeCell ref="A19:C19"/>
    <mergeCell ref="A20:C20"/>
    <mergeCell ref="K46:L46"/>
    <mergeCell ref="A42:C42"/>
    <mergeCell ref="A31:C31"/>
    <mergeCell ref="A32:C32"/>
    <mergeCell ref="A34:C34"/>
    <mergeCell ref="A40:C41"/>
    <mergeCell ref="A39:C39"/>
    <mergeCell ref="A33:C33"/>
    <mergeCell ref="A35:C36"/>
    <mergeCell ref="I35:I36"/>
    <mergeCell ref="A60:C60"/>
    <mergeCell ref="A90:C90"/>
    <mergeCell ref="A72:C72"/>
    <mergeCell ref="A64:C64"/>
    <mergeCell ref="A65:C65"/>
    <mergeCell ref="A77:C77"/>
    <mergeCell ref="A66:C66"/>
    <mergeCell ref="A68:C68"/>
    <mergeCell ref="A69:C69"/>
    <mergeCell ref="A89:C89"/>
    <mergeCell ref="J89:K89"/>
    <mergeCell ref="A87:L87"/>
    <mergeCell ref="A86:J86"/>
    <mergeCell ref="J88:K88"/>
    <mergeCell ref="A88:C88"/>
    <mergeCell ref="A61:C61"/>
    <mergeCell ref="A80:C80"/>
    <mergeCell ref="A73:C73"/>
    <mergeCell ref="A74:C74"/>
    <mergeCell ref="A75:C75"/>
    <mergeCell ref="A76:C76"/>
    <mergeCell ref="A70:C70"/>
    <mergeCell ref="A71:C71"/>
    <mergeCell ref="A79:C79"/>
    <mergeCell ref="G46:G48"/>
    <mergeCell ref="I47:I48"/>
    <mergeCell ref="A28:C28"/>
    <mergeCell ref="A29:C29"/>
    <mergeCell ref="A43:C43"/>
    <mergeCell ref="A45:L45"/>
    <mergeCell ref="A44:C44"/>
    <mergeCell ref="H47:H48"/>
    <mergeCell ref="F47:F48"/>
    <mergeCell ref="E47:E48"/>
    <mergeCell ref="A5:L5"/>
    <mergeCell ref="A4:L4"/>
    <mergeCell ref="A37:C37"/>
    <mergeCell ref="A38:C38"/>
    <mergeCell ref="A27:C27"/>
    <mergeCell ref="A26:C26"/>
    <mergeCell ref="A30:C30"/>
    <mergeCell ref="A21:C21"/>
    <mergeCell ref="A22:C22"/>
    <mergeCell ref="A23:C23"/>
    <mergeCell ref="N46:N48"/>
    <mergeCell ref="O46:P46"/>
    <mergeCell ref="O47:O48"/>
    <mergeCell ref="P47:P48"/>
  </mergeCells>
  <printOptions horizontalCentered="1"/>
  <pageMargins left="0.7874015748031497" right="0.3937007874015748" top="1.1811023622047245" bottom="0.7874015748031497" header="0" footer="0"/>
  <pageSetup fitToHeight="2" horizontalDpi="600" verticalDpi="600" orientation="landscape" paperSize="9" scale="46" r:id="rId1"/>
  <rowBreaks count="1" manualBreakCount="1">
    <brk id="4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Andry</cp:lastModifiedBy>
  <cp:lastPrinted>2011-03-03T11:45:45Z</cp:lastPrinted>
  <dcterms:created xsi:type="dcterms:W3CDTF">2004-03-09T08:00:32Z</dcterms:created>
  <dcterms:modified xsi:type="dcterms:W3CDTF">2011-03-30T10:12:13Z</dcterms:modified>
  <cp:category/>
  <cp:version/>
  <cp:contentType/>
  <cp:contentStatus/>
</cp:coreProperties>
</file>