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виконком" sheetId="1" r:id="rId1"/>
  </sheets>
  <definedNames>
    <definedName name="Excel_BuiltIn_Print_Area">'виконком'!$A$1:$O$81</definedName>
    <definedName name="Excel_BuiltIn_Print_Area_1">'виконком'!$A$1:$O$80</definedName>
    <definedName name="_xlnm.Print_Area" localSheetId="0">'виконком'!$A$1:$P$81</definedName>
  </definedNames>
  <calcPr fullCalcOnLoad="1"/>
</workbook>
</file>

<file path=xl/sharedStrings.xml><?xml version="1.0" encoding="utf-8"?>
<sst xmlns="http://schemas.openxmlformats.org/spreadsheetml/2006/main" count="104" uniqueCount="79">
  <si>
    <t xml:space="preserve">ЗВІТ </t>
  </si>
  <si>
    <t>грн.</t>
  </si>
  <si>
    <t>Найменування</t>
  </si>
  <si>
    <t>в тому числі</t>
  </si>
  <si>
    <t>загальний фонд</t>
  </si>
  <si>
    <t>спеціальний фонд</t>
  </si>
  <si>
    <t>ДОХОДИ</t>
  </si>
  <si>
    <t>Загальний фонд</t>
  </si>
  <si>
    <t>Податкові надходження, в тому числі:</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</si>
  <si>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</si>
  <si>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</si>
  <si>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</si>
  <si>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</si>
  <si>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Неподаткові надходження, в тому числі:</t>
  </si>
  <si>
    <t>Доходи від власності та підприємницької діяльності</t>
  </si>
  <si>
    <t>Інші надходження</t>
  </si>
  <si>
    <t>Адміністративні штрафи та інші санкції</t>
  </si>
  <si>
    <t>Всього доходів загального фонду (власних  та закріплених)</t>
  </si>
  <si>
    <t>Офіційні трансферти:</t>
  </si>
  <si>
    <t>Від органів державного управління</t>
  </si>
  <si>
    <t>Дотації</t>
  </si>
  <si>
    <t>Субвенції</t>
  </si>
  <si>
    <t>Разом по загальному фонду доходів бюджету</t>
  </si>
  <si>
    <t>Спеціальний фонд</t>
  </si>
  <si>
    <t>Власні надходження бюджетних установ</t>
  </si>
  <si>
    <t>Надходження від плати за послуги, що надаються бюджетними установами згідно із законодавством</t>
  </si>
  <si>
    <t>Інші джерела власних надходжень бюджетних установ</t>
  </si>
  <si>
    <t xml:space="preserve">Разом по спеціальному фонду </t>
  </si>
  <si>
    <t xml:space="preserve">Всього доходів </t>
  </si>
  <si>
    <t>ВИДАТКИ</t>
  </si>
  <si>
    <t>Державне управління - всього, в тому числі:</t>
  </si>
  <si>
    <t xml:space="preserve">Органи місцевого самоврядування                              </t>
  </si>
  <si>
    <t xml:space="preserve">Освіта, в тому числі: </t>
  </si>
  <si>
    <t>Дитячі будинки ( в т.ч. сімейного типу, прийомні сім'ї)</t>
  </si>
  <si>
    <t>Соціальний захист та соціальне забезпечення - всього, в тому числі:</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</si>
  <si>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</si>
  <si>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Допомога у зв'язку з вагітністю і пологами</t>
  </si>
  <si>
    <t>Допомога при народженні дитини</t>
  </si>
  <si>
    <t>Допомога на дітей, над якими встановлено опіку чи піклування</t>
  </si>
  <si>
    <t>Допомога на дітей одиноким матерям</t>
  </si>
  <si>
    <t>Тимчасова державна допомога дітям</t>
  </si>
  <si>
    <t>Допомога при усиновленні дитини</t>
  </si>
  <si>
    <t>Державна соціальна допомога малозабезпеченим сім'ям</t>
  </si>
  <si>
    <t>Інші видатки на соціальний захист населення</t>
  </si>
  <si>
    <t>Інші програми соціального захисту дітей</t>
  </si>
  <si>
    <t>Соціальні програми і заходи державних органів у справах молоді</t>
  </si>
  <si>
    <t>Соціальні програми і заходи державних органів з питань забезпечення рівних прав та можливостей жінок і чоловіків</t>
  </si>
  <si>
    <t>Соціальні програми і заходи державних органів у справах сім'ї</t>
  </si>
  <si>
    <t>Територіальні центри соціального обслуговування (надання соціальних послуг)</t>
  </si>
  <si>
    <t xml:space="preserve">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 </t>
  </si>
  <si>
    <t>Центри соціальної реабілітації дітей-інвалідів, центри професійної реабілітації  інвалідів</t>
  </si>
  <si>
    <t>Державна соціальна допомога інвалідам з дитинства та дітям-інвалідам</t>
  </si>
  <si>
    <t>Житлово-комунальне господарство, в тому числі:</t>
  </si>
  <si>
    <t>Благоустрій міст, сіл, селищ</t>
  </si>
  <si>
    <t>Культура і мистецтво - всього, в тому числі:</t>
  </si>
  <si>
    <t xml:space="preserve">Філармонії, музичні колективи і ансамблі та інші мистецькі заходи </t>
  </si>
  <si>
    <t>Фізична культура і спорт -  всього, в тому числі:</t>
  </si>
  <si>
    <t>Проведення навчально-тренувальних зборів і змагань</t>
  </si>
  <si>
    <t>Утримання та навчально-тренувальна робота дитячо-юнацьких спортивних шкіл</t>
  </si>
  <si>
    <t>Разом видатків</t>
  </si>
  <si>
    <t>Керуюча справами виконкому районної у місті ради                                                                                                   О. Дуванова</t>
  </si>
  <si>
    <t xml:space="preserve"> про виконання районного у місті бюджету за I квартал 2015 року             </t>
  </si>
  <si>
    <t>у т.ч.  бюджет розвитку</t>
  </si>
  <si>
    <t>план на 2015 рік</t>
  </si>
  <si>
    <t>уточнений план на  2015 рік</t>
  </si>
  <si>
    <t>виконано за I квартал 2015 року</t>
  </si>
  <si>
    <t>Місцеві податки</t>
  </si>
  <si>
    <t>Податок на майно</t>
  </si>
  <si>
    <t>Інші додаткові дотації</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</si>
  <si>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</si>
  <si>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</si>
  <si>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</si>
  <si>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Допомога до досягнення дитиною трирічного віку</t>
  </si>
  <si>
    <t>Допомога на догляд за інвалідом I чи II групи внаслідок психічного розладу</t>
  </si>
  <si>
    <t>уточнений план загального фонду на  I квартал 2015 року</t>
  </si>
  <si>
    <t>2                                                                                                                                                              продовження додатку</t>
  </si>
  <si>
    <t xml:space="preserve">                                                                       до рішення виконкому районної у місті ради</t>
  </si>
  <si>
    <t xml:space="preserve">                                                                       Додаток</t>
  </si>
  <si>
    <t xml:space="preserve">                                                                       від 20 травня 2015 року № 210</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</si>
</sst>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72">
    <font>
      <sz val="10"/>
      <name val="Arial Cyr"/>
      <family val="2"/>
    </font>
    <font>
      <sz val="10"/>
      <name val="Arial"/>
      <family val="0"/>
    </font>
    <font>
      <sz val="13"/>
      <color indexed="8"/>
      <name val="Arial Cyr"/>
      <family val="2"/>
    </font>
    <font>
      <sz val="13"/>
      <name val="Arial Cyr"/>
      <family val="2"/>
    </font>
    <font>
      <b/>
      <sz val="18"/>
      <color indexed="8"/>
      <name val="Arial Cyr"/>
      <family val="2"/>
    </font>
    <font>
      <sz val="20"/>
      <name val="Times New Roman"/>
      <family val="1"/>
    </font>
    <font>
      <b/>
      <sz val="20"/>
      <color indexed="8"/>
      <name val="Bookman Old Style"/>
      <family val="1"/>
    </font>
    <font>
      <b/>
      <sz val="13"/>
      <color indexed="8"/>
      <name val="Arial Cyr"/>
      <family val="2"/>
    </font>
    <font>
      <b/>
      <sz val="10"/>
      <name val="Arial Cyr"/>
      <family val="2"/>
    </font>
    <font>
      <sz val="13"/>
      <color indexed="10"/>
      <name val="Arial Cyr"/>
      <family val="2"/>
    </font>
    <font>
      <b/>
      <sz val="13"/>
      <name val="Arial Cyr"/>
      <family val="2"/>
    </font>
    <font>
      <i/>
      <sz val="13"/>
      <color indexed="8"/>
      <name val="Arial Cyr"/>
      <family val="2"/>
    </font>
    <font>
      <sz val="16"/>
      <color indexed="8"/>
      <name val="Arial Cyr"/>
      <family val="2"/>
    </font>
    <font>
      <sz val="10"/>
      <color indexed="9"/>
      <name val="Arial Cyr"/>
      <family val="2"/>
    </font>
    <font>
      <b/>
      <i/>
      <sz val="13"/>
      <color indexed="8"/>
      <name val="Arial Cyr"/>
      <family val="2"/>
    </font>
    <font>
      <b/>
      <i/>
      <sz val="13"/>
      <name val="Arial Cyr"/>
      <family val="2"/>
    </font>
    <font>
      <b/>
      <sz val="10"/>
      <color indexed="9"/>
      <name val="Arial Cyr"/>
      <family val="2"/>
    </font>
    <font>
      <sz val="13"/>
      <color indexed="9"/>
      <name val="Arial Cyr"/>
      <family val="2"/>
    </font>
    <font>
      <b/>
      <sz val="13"/>
      <color indexed="9"/>
      <name val="Arial Cyr"/>
      <family val="2"/>
    </font>
    <font>
      <b/>
      <i/>
      <sz val="13"/>
      <color indexed="9"/>
      <name val="Arial Cyr"/>
      <family val="2"/>
    </font>
    <font>
      <sz val="16"/>
      <color indexed="8"/>
      <name val="Bookman Old Style"/>
      <family val="1"/>
    </font>
    <font>
      <sz val="10"/>
      <color indexed="10"/>
      <name val="Arial Cyr"/>
      <family val="2"/>
    </font>
    <font>
      <sz val="26"/>
      <color indexed="8"/>
      <name val="Times New Roman"/>
      <family val="1"/>
    </font>
    <font>
      <sz val="10"/>
      <color indexed="8"/>
      <name val="Arial Cyr"/>
      <family val="2"/>
    </font>
    <font>
      <sz val="13"/>
      <color indexed="8"/>
      <name val="Bookman Old Style"/>
      <family val="1"/>
    </font>
    <font>
      <sz val="13"/>
      <color indexed="8"/>
      <name val="Times New Roman"/>
      <family val="1"/>
    </font>
    <font>
      <sz val="13"/>
      <name val="Times New Roman"/>
      <family val="1"/>
    </font>
    <font>
      <sz val="8"/>
      <name val="Arial Cyr"/>
      <family val="2"/>
    </font>
    <font>
      <sz val="26"/>
      <name val="Times New Roman"/>
      <family val="1"/>
    </font>
    <font>
      <b/>
      <i/>
      <sz val="12"/>
      <color indexed="8"/>
      <name val="Arial Cyr"/>
      <family val="0"/>
    </font>
    <font>
      <b/>
      <sz val="13"/>
      <color indexed="8"/>
      <name val="Arial"/>
      <family val="2"/>
    </font>
    <font>
      <i/>
      <sz val="13"/>
      <color indexed="8"/>
      <name val="Arial"/>
      <family val="2"/>
    </font>
    <font>
      <sz val="14"/>
      <color indexed="8"/>
      <name val="Times New Roman"/>
      <family val="1"/>
    </font>
    <font>
      <sz val="16"/>
      <color indexed="8"/>
      <name val="Times New Roman"/>
      <family val="1"/>
    </font>
    <font>
      <b/>
      <sz val="12"/>
      <color indexed="8"/>
      <name val="Bookman Old Style"/>
      <family val="1"/>
    </font>
    <font>
      <b/>
      <sz val="22"/>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26"/>
      <color theme="1"/>
      <name val="Times New Roman"/>
      <family val="1"/>
    </font>
    <font>
      <sz val="13"/>
      <color theme="1"/>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rgb="FFFFFF99"/>
        <bgColor indexed="64"/>
      </patternFill>
    </fill>
    <fill>
      <patternFill patternType="solid">
        <fgColor indexed="9"/>
        <bgColor indexed="64"/>
      </patternFill>
    </fill>
    <fill>
      <patternFill patternType="solid">
        <fgColor rgb="FFFFFF99"/>
        <bgColor indexed="64"/>
      </patternFill>
    </fill>
    <fill>
      <patternFill patternType="solid">
        <fgColor rgb="FFFFFF9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44" fontId="1" fillId="0" borderId="0" applyFill="0" applyBorder="0" applyAlignment="0" applyProtection="0"/>
    <xf numFmtId="42" fontId="1" fillId="0" borderId="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8" borderId="7" applyNumberFormat="0" applyAlignment="0" applyProtection="0"/>
    <xf numFmtId="0" fontId="63" fillId="0" borderId="0" applyNumberFormat="0" applyFill="0" applyBorder="0" applyAlignment="0" applyProtection="0"/>
    <xf numFmtId="0" fontId="64" fillId="29" borderId="0" applyNumberFormat="0" applyBorder="0" applyAlignment="0" applyProtection="0"/>
    <xf numFmtId="0" fontId="65" fillId="30" borderId="0" applyNumberFormat="0" applyBorder="0" applyAlignment="0" applyProtection="0"/>
    <xf numFmtId="0" fontId="66"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67" fillId="0" borderId="9" applyNumberFormat="0" applyFill="0" applyAlignment="0" applyProtection="0"/>
    <xf numFmtId="0" fontId="68"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69" fillId="32" borderId="0" applyNumberFormat="0" applyBorder="0" applyAlignment="0" applyProtection="0"/>
  </cellStyleXfs>
  <cellXfs count="155">
    <xf numFmtId="0" fontId="0" fillId="0" borderId="0" xfId="0" applyAlignment="1">
      <alignment/>
    </xf>
    <xf numFmtId="0" fontId="2" fillId="0" borderId="0" xfId="0" applyFont="1" applyAlignment="1">
      <alignment vertical="top"/>
    </xf>
    <xf numFmtId="0" fontId="2" fillId="0" borderId="0" xfId="0" applyFont="1" applyAlignment="1">
      <alignment/>
    </xf>
    <xf numFmtId="0" fontId="3" fillId="0" borderId="0" xfId="0" applyFont="1" applyAlignment="1">
      <alignment/>
    </xf>
    <xf numFmtId="0" fontId="4" fillId="0" borderId="0" xfId="0" applyFont="1" applyBorder="1" applyAlignment="1">
      <alignment vertical="top"/>
    </xf>
    <xf numFmtId="0" fontId="2" fillId="0" borderId="0" xfId="0" applyFont="1" applyBorder="1" applyAlignment="1">
      <alignment vertical="top"/>
    </xf>
    <xf numFmtId="0" fontId="2" fillId="0" borderId="0" xfId="0" applyFont="1" applyBorder="1" applyAlignment="1">
      <alignment/>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horizontal="center"/>
    </xf>
    <xf numFmtId="0" fontId="8" fillId="0" borderId="0" xfId="0" applyFont="1" applyBorder="1" applyAlignment="1">
      <alignment wrapText="1"/>
    </xf>
    <xf numFmtId="0" fontId="8" fillId="0" borderId="0" xfId="0" applyFont="1" applyBorder="1" applyAlignment="1">
      <alignment/>
    </xf>
    <xf numFmtId="0" fontId="13" fillId="0" borderId="0" xfId="0" applyFont="1" applyBorder="1" applyAlignment="1">
      <alignment/>
    </xf>
    <xf numFmtId="0" fontId="0" fillId="0" borderId="0" xfId="0" applyFont="1" applyBorder="1" applyAlignment="1">
      <alignment/>
    </xf>
    <xf numFmtId="164" fontId="0" fillId="0" borderId="0" xfId="0" applyNumberFormat="1" applyFont="1" applyBorder="1" applyAlignment="1">
      <alignment/>
    </xf>
    <xf numFmtId="164" fontId="13" fillId="0" borderId="0" xfId="0" applyNumberFormat="1" applyFont="1" applyBorder="1" applyAlignment="1">
      <alignment/>
    </xf>
    <xf numFmtId="0" fontId="16" fillId="0" borderId="0" xfId="0" applyFont="1" applyBorder="1" applyAlignment="1">
      <alignment/>
    </xf>
    <xf numFmtId="0" fontId="13" fillId="0" borderId="0" xfId="0" applyFont="1" applyFill="1" applyBorder="1" applyAlignment="1">
      <alignment/>
    </xf>
    <xf numFmtId="0" fontId="0" fillId="0" borderId="0" xfId="0" applyFill="1" applyBorder="1" applyAlignment="1">
      <alignment/>
    </xf>
    <xf numFmtId="164" fontId="17" fillId="33" borderId="0" xfId="0" applyNumberFormat="1" applyFont="1" applyFill="1" applyBorder="1" applyAlignment="1">
      <alignment/>
    </xf>
    <xf numFmtId="164" fontId="17" fillId="0" borderId="0" xfId="0" applyNumberFormat="1" applyFont="1" applyBorder="1" applyAlignment="1">
      <alignment/>
    </xf>
    <xf numFmtId="164" fontId="18" fillId="33" borderId="0" xfId="0" applyNumberFormat="1" applyFont="1" applyFill="1" applyBorder="1" applyAlignment="1">
      <alignment/>
    </xf>
    <xf numFmtId="164" fontId="18" fillId="0" borderId="0" xfId="0" applyNumberFormat="1" applyFont="1" applyBorder="1" applyAlignment="1">
      <alignment/>
    </xf>
    <xf numFmtId="164" fontId="17" fillId="0" borderId="0" xfId="0" applyNumberFormat="1" applyFont="1" applyFill="1" applyBorder="1" applyAlignment="1">
      <alignment/>
    </xf>
    <xf numFmtId="164" fontId="19" fillId="33" borderId="0" xfId="0" applyNumberFormat="1" applyFont="1" applyFill="1" applyBorder="1" applyAlignment="1">
      <alignment/>
    </xf>
    <xf numFmtId="0" fontId="21" fillId="0" borderId="0" xfId="0" applyFont="1" applyBorder="1" applyAlignment="1">
      <alignment/>
    </xf>
    <xf numFmtId="0" fontId="22" fillId="0" borderId="0" xfId="0" applyFont="1" applyBorder="1" applyAlignment="1">
      <alignment horizontal="left" vertical="top"/>
    </xf>
    <xf numFmtId="0" fontId="23" fillId="0" borderId="0" xfId="0" applyFont="1" applyBorder="1" applyAlignment="1">
      <alignment/>
    </xf>
    <xf numFmtId="0" fontId="7" fillId="0" borderId="0" xfId="0" applyFont="1" applyAlignment="1">
      <alignment/>
    </xf>
    <xf numFmtId="0" fontId="10" fillId="0" borderId="0" xfId="0" applyFont="1" applyAlignment="1">
      <alignment/>
    </xf>
    <xf numFmtId="164" fontId="10" fillId="0" borderId="0" xfId="0" applyNumberFormat="1" applyFont="1" applyAlignment="1">
      <alignment/>
    </xf>
    <xf numFmtId="164" fontId="3" fillId="0" borderId="0" xfId="0" applyNumberFormat="1" applyFont="1" applyAlignment="1">
      <alignment horizontal="left"/>
    </xf>
    <xf numFmtId="0" fontId="25" fillId="0" borderId="0" xfId="0" applyFont="1" applyAlignment="1">
      <alignment/>
    </xf>
    <xf numFmtId="164" fontId="3" fillId="0" borderId="0" xfId="0" applyNumberFormat="1" applyFont="1" applyAlignment="1">
      <alignment/>
    </xf>
    <xf numFmtId="0" fontId="24" fillId="0" borderId="0" xfId="0" applyFont="1" applyAlignment="1">
      <alignment vertical="top"/>
    </xf>
    <xf numFmtId="0" fontId="27" fillId="0" borderId="0" xfId="0" applyFont="1" applyBorder="1" applyAlignment="1">
      <alignment/>
    </xf>
    <xf numFmtId="0" fontId="6" fillId="0" borderId="0" xfId="0" applyFont="1" applyBorder="1" applyAlignment="1">
      <alignment horizontal="center"/>
    </xf>
    <xf numFmtId="0" fontId="20" fillId="0" borderId="0" xfId="0" applyFont="1" applyBorder="1" applyAlignment="1">
      <alignment horizontal="left"/>
    </xf>
    <xf numFmtId="0" fontId="20" fillId="0" borderId="0" xfId="0" applyFont="1" applyBorder="1" applyAlignment="1">
      <alignment horizontal="center"/>
    </xf>
    <xf numFmtId="0" fontId="28" fillId="0" borderId="0" xfId="0" applyFont="1" applyFill="1" applyBorder="1" applyAlignment="1">
      <alignment horizontal="left"/>
    </xf>
    <xf numFmtId="0" fontId="26" fillId="0" borderId="0" xfId="0" applyFont="1" applyFill="1" applyAlignment="1">
      <alignment/>
    </xf>
    <xf numFmtId="4" fontId="14" fillId="0" borderId="0" xfId="0" applyNumberFormat="1" applyFont="1" applyFill="1" applyBorder="1" applyAlignment="1">
      <alignment/>
    </xf>
    <xf numFmtId="0" fontId="7" fillId="0" borderId="10" xfId="0" applyFont="1" applyBorder="1" applyAlignment="1">
      <alignment horizontal="center" vertical="center"/>
    </xf>
    <xf numFmtId="0" fontId="2" fillId="34" borderId="10" xfId="0" applyFont="1" applyFill="1" applyBorder="1" applyAlignment="1">
      <alignment/>
    </xf>
    <xf numFmtId="0" fontId="2" fillId="0" borderId="10" xfId="0" applyFont="1" applyFill="1" applyBorder="1" applyAlignment="1">
      <alignment horizontal="center"/>
    </xf>
    <xf numFmtId="0" fontId="9" fillId="34" borderId="10" xfId="0" applyFont="1" applyFill="1" applyBorder="1" applyAlignment="1">
      <alignment/>
    </xf>
    <xf numFmtId="0" fontId="3" fillId="0" borderId="10" xfId="0" applyFont="1" applyBorder="1" applyAlignment="1">
      <alignment horizontal="center"/>
    </xf>
    <xf numFmtId="0" fontId="3" fillId="34" borderId="10" xfId="0" applyFont="1" applyFill="1" applyBorder="1" applyAlignment="1">
      <alignment/>
    </xf>
    <xf numFmtId="4" fontId="7" fillId="34" borderId="10" xfId="0" applyNumberFormat="1" applyFont="1" applyFill="1" applyBorder="1" applyAlignment="1">
      <alignment/>
    </xf>
    <xf numFmtId="4" fontId="7" fillId="0" borderId="10" xfId="0" applyNumberFormat="1" applyFont="1" applyFill="1" applyBorder="1" applyAlignment="1">
      <alignment/>
    </xf>
    <xf numFmtId="4" fontId="10" fillId="34" borderId="10" xfId="0" applyNumberFormat="1" applyFont="1" applyFill="1" applyBorder="1" applyAlignment="1">
      <alignment/>
    </xf>
    <xf numFmtId="4" fontId="10" fillId="0" borderId="10" xfId="0" applyNumberFormat="1" applyFont="1" applyFill="1" applyBorder="1" applyAlignment="1">
      <alignment/>
    </xf>
    <xf numFmtId="4" fontId="3" fillId="34" borderId="10" xfId="0" applyNumberFormat="1" applyFont="1" applyFill="1" applyBorder="1" applyAlignment="1">
      <alignment/>
    </xf>
    <xf numFmtId="4" fontId="2" fillId="34" borderId="10" xfId="0" applyNumberFormat="1" applyFont="1" applyFill="1" applyBorder="1" applyAlignment="1">
      <alignment/>
    </xf>
    <xf numFmtId="4" fontId="2" fillId="0" borderId="10" xfId="0" applyNumberFormat="1" applyFont="1" applyFill="1" applyBorder="1" applyAlignment="1">
      <alignment/>
    </xf>
    <xf numFmtId="4" fontId="3" fillId="0" borderId="10" xfId="0" applyNumberFormat="1" applyFont="1" applyFill="1" applyBorder="1" applyAlignment="1">
      <alignment/>
    </xf>
    <xf numFmtId="4" fontId="3" fillId="0" borderId="10" xfId="0" applyNumberFormat="1" applyFont="1" applyBorder="1" applyAlignment="1">
      <alignment/>
    </xf>
    <xf numFmtId="4" fontId="7" fillId="0" borderId="10" xfId="0" applyNumberFormat="1" applyFont="1" applyBorder="1" applyAlignment="1">
      <alignment/>
    </xf>
    <xf numFmtId="4" fontId="10" fillId="35" borderId="10" xfId="0" applyNumberFormat="1" applyFont="1" applyFill="1" applyBorder="1" applyAlignment="1">
      <alignment/>
    </xf>
    <xf numFmtId="4" fontId="14" fillId="34" borderId="10" xfId="0" applyNumberFormat="1" applyFont="1" applyFill="1" applyBorder="1" applyAlignment="1">
      <alignment/>
    </xf>
    <xf numFmtId="4" fontId="14" fillId="0" borderId="10" xfId="0" applyNumberFormat="1" applyFont="1" applyFill="1" applyBorder="1" applyAlignment="1">
      <alignment/>
    </xf>
    <xf numFmtId="4" fontId="15" fillId="34" borderId="10" xfId="0" applyNumberFormat="1" applyFont="1" applyFill="1" applyBorder="1" applyAlignment="1">
      <alignment/>
    </xf>
    <xf numFmtId="4" fontId="15" fillId="0" borderId="10" xfId="0" applyNumberFormat="1" applyFont="1" applyFill="1" applyBorder="1" applyAlignment="1">
      <alignment/>
    </xf>
    <xf numFmtId="4" fontId="9" fillId="0" borderId="10" xfId="0" applyNumberFormat="1" applyFont="1" applyBorder="1" applyAlignment="1">
      <alignment/>
    </xf>
    <xf numFmtId="4" fontId="2" fillId="0" borderId="10" xfId="0" applyNumberFormat="1" applyFont="1" applyBorder="1" applyAlignment="1">
      <alignment/>
    </xf>
    <xf numFmtId="4" fontId="2" fillId="0" borderId="10" xfId="0" applyNumberFormat="1" applyFont="1" applyFill="1" applyBorder="1" applyAlignment="1">
      <alignment horizontal="right"/>
    </xf>
    <xf numFmtId="4" fontId="2" fillId="34" borderId="10" xfId="0" applyNumberFormat="1" applyFont="1" applyFill="1" applyBorder="1" applyAlignment="1">
      <alignment/>
    </xf>
    <xf numFmtId="4" fontId="2" fillId="0" borderId="10" xfId="0" applyNumberFormat="1" applyFont="1" applyBorder="1" applyAlignment="1">
      <alignment horizontal="right"/>
    </xf>
    <xf numFmtId="4" fontId="3" fillId="0" borderId="10" xfId="0" applyNumberFormat="1" applyFont="1" applyFill="1" applyBorder="1" applyAlignment="1">
      <alignment/>
    </xf>
    <xf numFmtId="4" fontId="15" fillId="0" borderId="10" xfId="0" applyNumberFormat="1" applyFont="1" applyFill="1" applyBorder="1" applyAlignment="1">
      <alignment horizontal="right"/>
    </xf>
    <xf numFmtId="4" fontId="14" fillId="0" borderId="10" xfId="0" applyNumberFormat="1" applyFont="1" applyBorder="1" applyAlignment="1">
      <alignment/>
    </xf>
    <xf numFmtId="164" fontId="2" fillId="34" borderId="10" xfId="0" applyNumberFormat="1" applyFont="1" applyFill="1" applyBorder="1" applyAlignment="1">
      <alignment/>
    </xf>
    <xf numFmtId="164" fontId="2" fillId="0" borderId="10" xfId="0" applyNumberFormat="1" applyFont="1" applyFill="1" applyBorder="1" applyAlignment="1">
      <alignment/>
    </xf>
    <xf numFmtId="164" fontId="2" fillId="0" borderId="10" xfId="0" applyNumberFormat="1" applyFont="1" applyBorder="1" applyAlignment="1">
      <alignment/>
    </xf>
    <xf numFmtId="164" fontId="3" fillId="34" borderId="10" xfId="0" applyNumberFormat="1" applyFont="1" applyFill="1" applyBorder="1" applyAlignment="1">
      <alignment/>
    </xf>
    <xf numFmtId="164" fontId="3" fillId="0" borderId="10" xfId="0" applyNumberFormat="1" applyFont="1" applyBorder="1" applyAlignment="1">
      <alignment/>
    </xf>
    <xf numFmtId="164" fontId="9" fillId="0" borderId="10" xfId="0" applyNumberFormat="1" applyFont="1" applyBorder="1" applyAlignment="1">
      <alignment/>
    </xf>
    <xf numFmtId="0" fontId="7" fillId="0" borderId="11" xfId="0" applyFont="1" applyBorder="1" applyAlignment="1">
      <alignment vertical="center"/>
    </xf>
    <xf numFmtId="0" fontId="7" fillId="0" borderId="12" xfId="0" applyFont="1" applyBorder="1" applyAlignment="1">
      <alignment vertical="center"/>
    </xf>
    <xf numFmtId="0" fontId="2" fillId="0" borderId="10" xfId="0" applyFont="1" applyFill="1" applyBorder="1" applyAlignment="1">
      <alignment/>
    </xf>
    <xf numFmtId="0" fontId="3" fillId="0" borderId="10" xfId="0" applyFont="1" applyBorder="1" applyAlignment="1">
      <alignment/>
    </xf>
    <xf numFmtId="0" fontId="2" fillId="36" borderId="10" xfId="0" applyFont="1" applyFill="1" applyBorder="1" applyAlignment="1">
      <alignment/>
    </xf>
    <xf numFmtId="4" fontId="7" fillId="36" borderId="10" xfId="0" applyNumberFormat="1" applyFont="1" applyFill="1" applyBorder="1" applyAlignment="1">
      <alignment/>
    </xf>
    <xf numFmtId="4" fontId="2" fillId="36" borderId="10" xfId="0" applyNumberFormat="1" applyFont="1" applyFill="1" applyBorder="1" applyAlignment="1">
      <alignment/>
    </xf>
    <xf numFmtId="4" fontId="14" fillId="36" borderId="10" xfId="0" applyNumberFormat="1" applyFont="1" applyFill="1" applyBorder="1" applyAlignment="1">
      <alignment/>
    </xf>
    <xf numFmtId="4" fontId="2" fillId="37" borderId="10" xfId="0" applyNumberFormat="1" applyFont="1" applyFill="1" applyBorder="1" applyAlignment="1">
      <alignment/>
    </xf>
    <xf numFmtId="4" fontId="14" fillId="36" borderId="10" xfId="0" applyNumberFormat="1" applyFont="1" applyFill="1" applyBorder="1" applyAlignment="1">
      <alignment horizontal="right"/>
    </xf>
    <xf numFmtId="164" fontId="2" fillId="36" borderId="10" xfId="0" applyNumberFormat="1" applyFont="1" applyFill="1" applyBorder="1" applyAlignment="1">
      <alignment/>
    </xf>
    <xf numFmtId="0" fontId="14" fillId="0" borderId="0" xfId="0" applyFont="1" applyFill="1" applyBorder="1" applyAlignment="1">
      <alignment horizontal="left" vertical="center"/>
    </xf>
    <xf numFmtId="4" fontId="15" fillId="0" borderId="0" xfId="0" applyNumberFormat="1" applyFont="1" applyFill="1" applyBorder="1" applyAlignment="1">
      <alignment/>
    </xf>
    <xf numFmtId="4" fontId="32" fillId="0" borderId="0" xfId="0" applyNumberFormat="1" applyFont="1" applyBorder="1" applyAlignment="1">
      <alignment horizontal="left" vertical="top"/>
    </xf>
    <xf numFmtId="4" fontId="7" fillId="34" borderId="10" xfId="0" applyNumberFormat="1" applyFont="1" applyFill="1" applyBorder="1" applyAlignment="1">
      <alignment/>
    </xf>
    <xf numFmtId="4" fontId="33" fillId="0" borderId="0" xfId="0" applyNumberFormat="1" applyFont="1" applyBorder="1" applyAlignment="1">
      <alignment horizontal="left" vertical="top"/>
    </xf>
    <xf numFmtId="0" fontId="20" fillId="0" borderId="13" xfId="0" applyFont="1" applyBorder="1" applyAlignment="1">
      <alignment/>
    </xf>
    <xf numFmtId="4" fontId="34" fillId="0" borderId="13" xfId="0" applyNumberFormat="1" applyFont="1" applyBorder="1" applyAlignment="1">
      <alignment/>
    </xf>
    <xf numFmtId="4" fontId="15" fillId="36" borderId="10" xfId="0" applyNumberFormat="1" applyFont="1" applyFill="1" applyBorder="1" applyAlignment="1">
      <alignment/>
    </xf>
    <xf numFmtId="4" fontId="13" fillId="0" borderId="0" xfId="0" applyNumberFormat="1" applyFont="1" applyBorder="1" applyAlignment="1">
      <alignment/>
    </xf>
    <xf numFmtId="4" fontId="14" fillId="34" borderId="10" xfId="0" applyNumberFormat="1" applyFont="1" applyFill="1" applyBorder="1" applyAlignment="1">
      <alignment/>
    </xf>
    <xf numFmtId="4" fontId="15" fillId="34" borderId="10" xfId="0" applyNumberFormat="1" applyFont="1" applyFill="1" applyBorder="1" applyAlignment="1">
      <alignment/>
    </xf>
    <xf numFmtId="0" fontId="70" fillId="0" borderId="0" xfId="0" applyFont="1" applyFill="1" applyBorder="1" applyAlignment="1">
      <alignment horizontal="left"/>
    </xf>
    <xf numFmtId="0" fontId="71" fillId="0" borderId="0" xfId="0" applyFont="1" applyFill="1" applyAlignment="1">
      <alignment/>
    </xf>
    <xf numFmtId="0" fontId="7" fillId="0" borderId="11"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1" xfId="0" applyFont="1" applyBorder="1" applyAlignment="1">
      <alignment horizontal="center" vertical="center"/>
    </xf>
    <xf numFmtId="0" fontId="7" fillId="0" borderId="14" xfId="0" applyFont="1" applyBorder="1" applyAlignment="1">
      <alignment horizontal="center" vertical="center"/>
    </xf>
    <xf numFmtId="0" fontId="7" fillId="0" borderId="12" xfId="0" applyFont="1" applyBorder="1" applyAlignment="1">
      <alignment horizontal="center" vertical="center"/>
    </xf>
    <xf numFmtId="0" fontId="29"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0" applyFont="1" applyBorder="1" applyAlignment="1">
      <alignment horizontal="center" vertical="center" wrapText="1"/>
    </xf>
    <xf numFmtId="0" fontId="35" fillId="0" borderId="0" xfId="0" applyFont="1" applyBorder="1" applyAlignment="1">
      <alignment horizontal="center"/>
    </xf>
    <xf numFmtId="0" fontId="7" fillId="0" borderId="10" xfId="0" applyFont="1" applyBorder="1" applyAlignment="1">
      <alignment horizontal="center" vertical="center"/>
    </xf>
    <xf numFmtId="0" fontId="7" fillId="34" borderId="10" xfId="0" applyFont="1" applyFill="1" applyBorder="1" applyAlignment="1">
      <alignment horizontal="center" vertical="center" wrapText="1"/>
    </xf>
    <xf numFmtId="0" fontId="7" fillId="36" borderId="10" xfId="0" applyFont="1" applyFill="1" applyBorder="1" applyAlignment="1">
      <alignment horizontal="center" vertical="center" wrapText="1"/>
    </xf>
    <xf numFmtId="0" fontId="12" fillId="0" borderId="15" xfId="0" applyFont="1" applyFill="1" applyBorder="1" applyAlignment="1">
      <alignment horizontal="right" vertical="center"/>
    </xf>
    <xf numFmtId="0" fontId="14" fillId="0" borderId="10" xfId="0" applyFont="1" applyBorder="1" applyAlignment="1">
      <alignment horizontal="left" vertical="top"/>
    </xf>
    <xf numFmtId="0" fontId="7" fillId="0" borderId="10" xfId="0" applyFont="1" applyBorder="1" applyAlignment="1">
      <alignment horizontal="left" vertical="top"/>
    </xf>
    <xf numFmtId="0" fontId="30" fillId="0" borderId="10" xfId="0" applyFont="1" applyFill="1" applyBorder="1" applyAlignment="1">
      <alignment horizontal="left" vertical="top" wrapText="1"/>
    </xf>
    <xf numFmtId="0" fontId="2" fillId="0" borderId="10" xfId="0" applyFont="1" applyBorder="1" applyAlignment="1">
      <alignment horizontal="left" vertical="center" wrapText="1"/>
    </xf>
    <xf numFmtId="0" fontId="7" fillId="0" borderId="10" xfId="0" applyFont="1" applyBorder="1" applyAlignment="1">
      <alignment horizontal="left" vertical="center"/>
    </xf>
    <xf numFmtId="0" fontId="2" fillId="0" borderId="10" xfId="0" applyFont="1" applyBorder="1" applyAlignment="1">
      <alignment vertical="center" wrapText="1"/>
    </xf>
    <xf numFmtId="0" fontId="7" fillId="0" borderId="10" xfId="0" applyFont="1" applyBorder="1" applyAlignment="1">
      <alignment horizontal="center" vertical="top"/>
    </xf>
    <xf numFmtId="0" fontId="30" fillId="0" borderId="10" xfId="0" applyFont="1" applyFill="1" applyBorder="1" applyAlignment="1">
      <alignment horizontal="left" vertical="top"/>
    </xf>
    <xf numFmtId="0" fontId="31" fillId="0" borderId="10" xfId="0" applyFont="1" applyFill="1" applyBorder="1" applyAlignment="1">
      <alignment horizontal="left" vertical="top"/>
    </xf>
    <xf numFmtId="0" fontId="7" fillId="0" borderId="10" xfId="0" applyFont="1" applyBorder="1" applyAlignment="1">
      <alignment horizontal="left" vertical="center" wrapText="1"/>
    </xf>
    <xf numFmtId="0" fontId="2" fillId="0" borderId="11" xfId="0" applyFont="1" applyBorder="1" applyAlignment="1">
      <alignment horizontal="left" vertical="top" wrapText="1"/>
    </xf>
    <xf numFmtId="0" fontId="2" fillId="0" borderId="14" xfId="0" applyFont="1" applyBorder="1" applyAlignment="1">
      <alignment horizontal="left" vertical="top" wrapText="1"/>
    </xf>
    <xf numFmtId="0" fontId="2" fillId="0" borderId="12" xfId="0" applyFont="1" applyBorder="1" applyAlignment="1">
      <alignment horizontal="left" vertical="top" wrapText="1"/>
    </xf>
    <xf numFmtId="0" fontId="11" fillId="0" borderId="10" xfId="0" applyFont="1" applyBorder="1" applyAlignment="1">
      <alignment horizontal="left" vertical="top"/>
    </xf>
    <xf numFmtId="0" fontId="7" fillId="36" borderId="10" xfId="0" applyFont="1" applyFill="1" applyBorder="1" applyAlignment="1">
      <alignment horizontal="left" vertical="top" wrapText="1"/>
    </xf>
    <xf numFmtId="0" fontId="7" fillId="0" borderId="10" xfId="0" applyFont="1" applyBorder="1" applyAlignment="1">
      <alignment vertical="center"/>
    </xf>
    <xf numFmtId="0" fontId="14" fillId="0" borderId="10" xfId="0" applyFont="1" applyBorder="1" applyAlignment="1">
      <alignment horizontal="left" vertical="center"/>
    </xf>
    <xf numFmtId="0" fontId="16" fillId="0" borderId="0" xfId="0" applyFont="1" applyBorder="1" applyAlignment="1">
      <alignment horizontal="center" vertical="center" wrapText="1"/>
    </xf>
    <xf numFmtId="0" fontId="16" fillId="0" borderId="0" xfId="0" applyFont="1" applyFill="1" applyBorder="1" applyAlignment="1">
      <alignment horizontal="center" vertical="center" wrapText="1"/>
    </xf>
    <xf numFmtId="0" fontId="14" fillId="0" borderId="10" xfId="0" applyFont="1" applyBorder="1" applyAlignment="1">
      <alignment horizontal="left" vertical="center" wrapText="1"/>
    </xf>
    <xf numFmtId="0" fontId="14" fillId="34" borderId="10" xfId="0" applyFont="1" applyFill="1" applyBorder="1" applyAlignment="1">
      <alignment horizontal="left" vertical="center"/>
    </xf>
    <xf numFmtId="0" fontId="7" fillId="0" borderId="10" xfId="0" applyFont="1" applyFill="1" applyBorder="1" applyAlignment="1">
      <alignment horizontal="center" vertical="top"/>
    </xf>
    <xf numFmtId="0" fontId="2" fillId="0" borderId="10" xfId="0" applyFont="1" applyBorder="1" applyAlignment="1">
      <alignment horizontal="left" vertical="top"/>
    </xf>
    <xf numFmtId="0" fontId="16" fillId="33" borderId="0" xfId="0" applyFont="1" applyFill="1" applyBorder="1" applyAlignment="1">
      <alignment horizontal="center" vertical="center" wrapText="1"/>
    </xf>
    <xf numFmtId="0" fontId="16" fillId="0" borderId="0" xfId="0" applyFont="1" applyBorder="1" applyAlignment="1">
      <alignment horizontal="center" vertical="center"/>
    </xf>
    <xf numFmtId="0" fontId="10" fillId="0" borderId="10" xfId="0" applyFont="1" applyBorder="1" applyAlignment="1">
      <alignment horizontal="center" vertical="center" wrapText="1"/>
    </xf>
    <xf numFmtId="0" fontId="7" fillId="0" borderId="10" xfId="0" applyFont="1" applyBorder="1" applyAlignment="1">
      <alignment horizontal="left" vertical="top" wrapText="1"/>
    </xf>
    <xf numFmtId="0" fontId="2" fillId="0" borderId="10" xfId="0" applyFont="1" applyFill="1" applyBorder="1" applyAlignment="1">
      <alignment horizontal="left" vertical="top" wrapText="1"/>
    </xf>
    <xf numFmtId="0" fontId="2" fillId="0" borderId="10" xfId="0" applyFont="1" applyBorder="1" applyAlignment="1">
      <alignment horizontal="left" vertical="top" wrapText="1"/>
    </xf>
    <xf numFmtId="0" fontId="2" fillId="0" borderId="10" xfId="0" applyFont="1" applyFill="1" applyBorder="1" applyAlignment="1">
      <alignment horizontal="left" vertical="top"/>
    </xf>
    <xf numFmtId="0" fontId="14" fillId="0" borderId="10" xfId="0" applyFont="1" applyBorder="1" applyAlignment="1">
      <alignment horizontal="left" vertical="top"/>
    </xf>
    <xf numFmtId="0" fontId="24" fillId="0" borderId="0" xfId="0" applyFont="1" applyBorder="1" applyAlignment="1">
      <alignment horizontal="left" vertical="top"/>
    </xf>
    <xf numFmtId="0" fontId="26" fillId="0" borderId="0" xfId="0" applyFont="1" applyBorder="1" applyAlignment="1">
      <alignment horizontal="center"/>
    </xf>
    <xf numFmtId="0" fontId="5" fillId="0" borderId="0" xfId="0" applyFont="1" applyFill="1" applyBorder="1" applyAlignment="1">
      <alignment horizontal="left"/>
    </xf>
    <xf numFmtId="0" fontId="24" fillId="0" borderId="0" xfId="0" applyFont="1" applyBorder="1" applyAlignment="1">
      <alignment vertical="top"/>
    </xf>
    <xf numFmtId="0" fontId="14" fillId="34" borderId="10" xfId="0" applyFont="1" applyFill="1" applyBorder="1" applyAlignment="1">
      <alignment horizontal="left" vertical="top" wrapText="1"/>
    </xf>
    <xf numFmtId="0" fontId="22" fillId="0" borderId="0" xfId="0" applyFont="1" applyBorder="1" applyAlignment="1">
      <alignment horizontal="left" vertical="top"/>
    </xf>
    <xf numFmtId="0" fontId="70" fillId="0" borderId="0" xfId="0" applyFont="1" applyFill="1" applyBorder="1" applyAlignment="1">
      <alignment horizontal="left"/>
    </xf>
    <xf numFmtId="0" fontId="20" fillId="0" borderId="0" xfId="0" applyFont="1" applyBorder="1" applyAlignment="1">
      <alignment horizontal="center"/>
    </xf>
    <xf numFmtId="0" fontId="3" fillId="0" borderId="0" xfId="0" applyFont="1" applyBorder="1" applyAlignment="1">
      <alignment horizontal="lef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209"/>
  <sheetViews>
    <sheetView tabSelected="1" view="pageBreakPreview" zoomScale="65" zoomScaleNormal="75" zoomScaleSheetLayoutView="65" zoomScalePageLayoutView="0" workbookViewId="0" topLeftCell="E1">
      <selection activeCell="A80" sqref="A80:O81"/>
    </sheetView>
  </sheetViews>
  <sheetFormatPr defaultColWidth="9.00390625" defaultRowHeight="12.75"/>
  <cols>
    <col min="1" max="2" width="9.125" style="1" customWidth="1"/>
    <col min="3" max="3" width="61.125" style="1" customWidth="1"/>
    <col min="4" max="4" width="20.125" style="2" customWidth="1"/>
    <col min="5" max="5" width="19.375" style="2" customWidth="1"/>
    <col min="6" max="6" width="18.75390625" style="2" customWidth="1"/>
    <col min="7" max="7" width="16.125" style="2" customWidth="1"/>
    <col min="8" max="8" width="21.00390625" style="3" customWidth="1"/>
    <col min="9" max="9" width="18.625" style="3" customWidth="1"/>
    <col min="10" max="10" width="18.00390625" style="3" customWidth="1"/>
    <col min="11" max="11" width="16.875" style="3" customWidth="1"/>
    <col min="12" max="12" width="24.125" style="3" customWidth="1"/>
    <col min="13" max="13" width="22.75390625" style="3" customWidth="1"/>
    <col min="14" max="14" width="20.125" style="3" customWidth="1"/>
    <col min="15" max="15" width="17.00390625" style="3" customWidth="1"/>
    <col min="16" max="16" width="16.625" style="3" customWidth="1"/>
    <col min="17" max="17" width="12.625" style="0" customWidth="1"/>
    <col min="18" max="18" width="17.875" style="0" customWidth="1"/>
    <col min="19" max="19" width="12.00390625" style="0" customWidth="1"/>
    <col min="20" max="20" width="13.125" style="0" customWidth="1"/>
  </cols>
  <sheetData>
    <row r="1" spans="1:20" ht="21.75" customHeight="1">
      <c r="A1" s="4"/>
      <c r="B1" s="5"/>
      <c r="C1" s="5"/>
      <c r="D1" s="6"/>
      <c r="E1" s="6"/>
      <c r="F1" s="6"/>
      <c r="G1" s="6"/>
      <c r="H1" s="7"/>
      <c r="I1" s="7"/>
      <c r="J1" s="148" t="s">
        <v>77</v>
      </c>
      <c r="K1" s="148"/>
      <c r="L1" s="148"/>
      <c r="M1" s="148"/>
      <c r="N1" s="148"/>
      <c r="O1" s="148"/>
      <c r="P1" s="148"/>
      <c r="Q1" s="8"/>
      <c r="R1" s="8"/>
      <c r="S1" s="8"/>
      <c r="T1" s="8"/>
    </row>
    <row r="2" spans="1:20" ht="21.75" customHeight="1">
      <c r="A2" s="5"/>
      <c r="B2" s="5"/>
      <c r="C2" s="5"/>
      <c r="D2" s="6"/>
      <c r="E2" s="6"/>
      <c r="F2" s="6"/>
      <c r="G2" s="6"/>
      <c r="H2" s="7"/>
      <c r="I2" s="7"/>
      <c r="J2" s="148" t="s">
        <v>76</v>
      </c>
      <c r="K2" s="148"/>
      <c r="L2" s="148"/>
      <c r="M2" s="148"/>
      <c r="N2" s="148"/>
      <c r="O2" s="148"/>
      <c r="P2" s="148"/>
      <c r="Q2" s="8"/>
      <c r="R2" s="8"/>
      <c r="S2" s="8"/>
      <c r="T2" s="8"/>
    </row>
    <row r="3" spans="1:20" ht="22.5" customHeight="1">
      <c r="A3" s="5"/>
      <c r="B3" s="5"/>
      <c r="C3" s="5"/>
      <c r="D3" s="6"/>
      <c r="E3" s="6"/>
      <c r="F3" s="6"/>
      <c r="G3" s="6"/>
      <c r="H3" s="7"/>
      <c r="I3" s="7"/>
      <c r="J3" s="148" t="s">
        <v>78</v>
      </c>
      <c r="K3" s="148"/>
      <c r="L3" s="148"/>
      <c r="M3" s="148"/>
      <c r="N3" s="148"/>
      <c r="O3" s="148"/>
      <c r="P3" s="148"/>
      <c r="Q3" s="8"/>
      <c r="R3" s="8"/>
      <c r="S3" s="8"/>
      <c r="T3" s="8"/>
    </row>
    <row r="4" spans="1:20" ht="21.75" customHeight="1">
      <c r="A4" s="110" t="s">
        <v>0</v>
      </c>
      <c r="B4" s="110"/>
      <c r="C4" s="110"/>
      <c r="D4" s="110"/>
      <c r="E4" s="110"/>
      <c r="F4" s="110"/>
      <c r="G4" s="110"/>
      <c r="H4" s="110"/>
      <c r="I4" s="110"/>
      <c r="J4" s="110"/>
      <c r="K4" s="110"/>
      <c r="L4" s="110"/>
      <c r="M4" s="110"/>
      <c r="N4" s="110"/>
      <c r="O4" s="110"/>
      <c r="P4" s="36"/>
      <c r="Q4" s="8"/>
      <c r="R4" s="8"/>
      <c r="S4" s="8"/>
      <c r="T4" s="8"/>
    </row>
    <row r="5" spans="1:20" ht="24.75" customHeight="1">
      <c r="A5" s="110" t="s">
        <v>61</v>
      </c>
      <c r="B5" s="110"/>
      <c r="C5" s="110"/>
      <c r="D5" s="110"/>
      <c r="E5" s="110"/>
      <c r="F5" s="110"/>
      <c r="G5" s="110"/>
      <c r="H5" s="110"/>
      <c r="I5" s="110"/>
      <c r="J5" s="110"/>
      <c r="K5" s="110"/>
      <c r="L5" s="110"/>
      <c r="M5" s="110"/>
      <c r="N5" s="110"/>
      <c r="O5" s="110"/>
      <c r="P5" s="36"/>
      <c r="Q5" s="8"/>
      <c r="R5" s="8"/>
      <c r="S5" s="8"/>
      <c r="T5" s="8"/>
    </row>
    <row r="6" spans="1:20" ht="16.5" customHeight="1">
      <c r="A6" s="5"/>
      <c r="B6" s="5"/>
      <c r="C6" s="5"/>
      <c r="D6" s="9"/>
      <c r="E6" s="9"/>
      <c r="F6" s="9"/>
      <c r="G6" s="9"/>
      <c r="H6" s="9"/>
      <c r="I6" s="9"/>
      <c r="J6" s="9"/>
      <c r="K6" s="9"/>
      <c r="L6" s="9"/>
      <c r="M6" s="6"/>
      <c r="N6" s="6"/>
      <c r="P6" s="6" t="s">
        <v>1</v>
      </c>
      <c r="Q6" s="8"/>
      <c r="R6" s="8"/>
      <c r="S6" s="8"/>
      <c r="T6" s="8"/>
    </row>
    <row r="7" spans="1:17" ht="25.5" customHeight="1">
      <c r="A7" s="111" t="s">
        <v>2</v>
      </c>
      <c r="B7" s="111"/>
      <c r="C7" s="111"/>
      <c r="D7" s="112" t="s">
        <v>63</v>
      </c>
      <c r="E7" s="101" t="s">
        <v>3</v>
      </c>
      <c r="F7" s="102"/>
      <c r="G7" s="103"/>
      <c r="H7" s="112" t="s">
        <v>64</v>
      </c>
      <c r="I7" s="104" t="s">
        <v>3</v>
      </c>
      <c r="J7" s="105"/>
      <c r="K7" s="106"/>
      <c r="L7" s="113" t="s">
        <v>74</v>
      </c>
      <c r="M7" s="112" t="s">
        <v>65</v>
      </c>
      <c r="N7" s="77" t="s">
        <v>3</v>
      </c>
      <c r="O7" s="78"/>
      <c r="P7" s="42"/>
      <c r="Q7" s="10"/>
    </row>
    <row r="8" spans="1:17" ht="12.75" customHeight="1">
      <c r="A8" s="111"/>
      <c r="B8" s="111"/>
      <c r="C8" s="111"/>
      <c r="D8" s="112"/>
      <c r="E8" s="108" t="s">
        <v>4</v>
      </c>
      <c r="F8" s="108" t="s">
        <v>5</v>
      </c>
      <c r="G8" s="107" t="s">
        <v>62</v>
      </c>
      <c r="H8" s="112"/>
      <c r="I8" s="108" t="s">
        <v>4</v>
      </c>
      <c r="J8" s="108" t="s">
        <v>5</v>
      </c>
      <c r="K8" s="107" t="s">
        <v>62</v>
      </c>
      <c r="L8" s="113"/>
      <c r="M8" s="112"/>
      <c r="N8" s="109" t="s">
        <v>4</v>
      </c>
      <c r="O8" s="108" t="s">
        <v>5</v>
      </c>
      <c r="P8" s="107" t="s">
        <v>62</v>
      </c>
      <c r="Q8" s="10"/>
    </row>
    <row r="9" spans="1:17" s="8" customFormat="1" ht="51.75" customHeight="1">
      <c r="A9" s="111"/>
      <c r="B9" s="111"/>
      <c r="C9" s="111"/>
      <c r="D9" s="112"/>
      <c r="E9" s="108"/>
      <c r="F9" s="108"/>
      <c r="G9" s="107"/>
      <c r="H9" s="112"/>
      <c r="I9" s="108"/>
      <c r="J9" s="108"/>
      <c r="K9" s="107"/>
      <c r="L9" s="113"/>
      <c r="M9" s="112"/>
      <c r="N9" s="109"/>
      <c r="O9" s="108"/>
      <c r="P9" s="107"/>
      <c r="Q9" s="10"/>
    </row>
    <row r="10" spans="1:16" s="8" customFormat="1" ht="18" customHeight="1">
      <c r="A10" s="121" t="s">
        <v>6</v>
      </c>
      <c r="B10" s="121"/>
      <c r="C10" s="121"/>
      <c r="D10" s="43"/>
      <c r="E10" s="79"/>
      <c r="F10" s="79"/>
      <c r="G10" s="44"/>
      <c r="H10" s="43"/>
      <c r="I10" s="79"/>
      <c r="J10" s="79"/>
      <c r="K10" s="44"/>
      <c r="L10" s="81"/>
      <c r="M10" s="45"/>
      <c r="N10" s="80"/>
      <c r="O10" s="80"/>
      <c r="P10" s="46"/>
    </row>
    <row r="11" spans="1:16" s="8" customFormat="1" ht="17.25" customHeight="1">
      <c r="A11" s="115" t="s">
        <v>7</v>
      </c>
      <c r="B11" s="115"/>
      <c r="C11" s="115"/>
      <c r="D11" s="43"/>
      <c r="E11" s="79"/>
      <c r="F11" s="79"/>
      <c r="G11" s="44"/>
      <c r="H11" s="43"/>
      <c r="I11" s="79"/>
      <c r="J11" s="79"/>
      <c r="K11" s="44"/>
      <c r="L11" s="81"/>
      <c r="M11" s="47"/>
      <c r="N11" s="80"/>
      <c r="O11" s="80"/>
      <c r="P11" s="46"/>
    </row>
    <row r="12" spans="1:16" s="8" customFormat="1" ht="19.5" customHeight="1">
      <c r="A12" s="116" t="s">
        <v>8</v>
      </c>
      <c r="B12" s="116"/>
      <c r="C12" s="116"/>
      <c r="D12" s="48">
        <f>E12+F12</f>
        <v>26100300</v>
      </c>
      <c r="E12" s="49">
        <f aca="true" t="shared" si="0" ref="E12:G13">E13</f>
        <v>26100300</v>
      </c>
      <c r="F12" s="49">
        <f t="shared" si="0"/>
        <v>0</v>
      </c>
      <c r="G12" s="49">
        <f t="shared" si="0"/>
        <v>0</v>
      </c>
      <c r="H12" s="48">
        <f aca="true" t="shared" si="1" ref="H12:H18">I12+J12</f>
        <v>26100300</v>
      </c>
      <c r="I12" s="49">
        <f>I13</f>
        <v>26100300</v>
      </c>
      <c r="J12" s="49">
        <v>0</v>
      </c>
      <c r="K12" s="49">
        <v>0</v>
      </c>
      <c r="L12" s="82">
        <f>L13</f>
        <v>8716827</v>
      </c>
      <c r="M12" s="50">
        <f aca="true" t="shared" si="2" ref="M12:M18">N12+O12</f>
        <v>11152362.200000001</v>
      </c>
      <c r="N12" s="51">
        <f aca="true" t="shared" si="3" ref="N12:P13">N13</f>
        <v>11152362.200000001</v>
      </c>
      <c r="O12" s="51">
        <f t="shared" si="3"/>
        <v>0</v>
      </c>
      <c r="P12" s="51">
        <f t="shared" si="3"/>
        <v>0</v>
      </c>
    </row>
    <row r="13" spans="1:16" s="8" customFormat="1" ht="18" customHeight="1">
      <c r="A13" s="117" t="s">
        <v>66</v>
      </c>
      <c r="B13" s="117"/>
      <c r="C13" s="117"/>
      <c r="D13" s="48">
        <f>D14</f>
        <v>26100300</v>
      </c>
      <c r="E13" s="49">
        <f t="shared" si="0"/>
        <v>26100300</v>
      </c>
      <c r="F13" s="49">
        <f t="shared" si="0"/>
        <v>0</v>
      </c>
      <c r="G13" s="49">
        <f t="shared" si="0"/>
        <v>0</v>
      </c>
      <c r="H13" s="48">
        <f t="shared" si="1"/>
        <v>26100300</v>
      </c>
      <c r="I13" s="49">
        <f>I14</f>
        <v>26100300</v>
      </c>
      <c r="J13" s="49">
        <v>0</v>
      </c>
      <c r="K13" s="49">
        <v>0</v>
      </c>
      <c r="L13" s="82">
        <f>L14</f>
        <v>8716827</v>
      </c>
      <c r="M13" s="50">
        <f t="shared" si="2"/>
        <v>11152362.200000001</v>
      </c>
      <c r="N13" s="51">
        <f t="shared" si="3"/>
        <v>11152362.200000001</v>
      </c>
      <c r="O13" s="51">
        <f t="shared" si="3"/>
        <v>0</v>
      </c>
      <c r="P13" s="51">
        <f t="shared" si="3"/>
        <v>0</v>
      </c>
    </row>
    <row r="14" spans="1:16" s="8" customFormat="1" ht="17.25" customHeight="1">
      <c r="A14" s="122" t="s">
        <v>67</v>
      </c>
      <c r="B14" s="122"/>
      <c r="C14" s="122"/>
      <c r="D14" s="48">
        <f>D15+D16+D17+D18</f>
        <v>26100300</v>
      </c>
      <c r="E14" s="49">
        <f>E15+E16+E17+E18</f>
        <v>26100300</v>
      </c>
      <c r="F14" s="49">
        <f>F15+F16+F17+F18</f>
        <v>0</v>
      </c>
      <c r="G14" s="49">
        <f>G15+G16+G17+G18</f>
        <v>0</v>
      </c>
      <c r="H14" s="48">
        <f t="shared" si="1"/>
        <v>26100300</v>
      </c>
      <c r="I14" s="49">
        <f>I15+I16+I17+I18</f>
        <v>26100300</v>
      </c>
      <c r="J14" s="49">
        <v>0</v>
      </c>
      <c r="K14" s="49">
        <v>0</v>
      </c>
      <c r="L14" s="82">
        <f>L15+L16+L17+L18</f>
        <v>8716827</v>
      </c>
      <c r="M14" s="52">
        <f t="shared" si="2"/>
        <v>11152362.200000001</v>
      </c>
      <c r="N14" s="51">
        <f>N15+N16+N17+N18</f>
        <v>11152362.200000001</v>
      </c>
      <c r="O14" s="51">
        <f>O15+O16+O17+O18</f>
        <v>0</v>
      </c>
      <c r="P14" s="51">
        <f>P15+P16+P17+P18</f>
        <v>0</v>
      </c>
    </row>
    <row r="15" spans="1:16" s="8" customFormat="1" ht="19.5" customHeight="1">
      <c r="A15" s="123" t="s">
        <v>9</v>
      </c>
      <c r="B15" s="123"/>
      <c r="C15" s="123"/>
      <c r="D15" s="53">
        <f>E15</f>
        <v>3755000</v>
      </c>
      <c r="E15" s="54">
        <v>3755000</v>
      </c>
      <c r="F15" s="54"/>
      <c r="G15" s="54"/>
      <c r="H15" s="53">
        <f t="shared" si="1"/>
        <v>3755000</v>
      </c>
      <c r="I15" s="54">
        <f>E15</f>
        <v>3755000</v>
      </c>
      <c r="J15" s="54"/>
      <c r="K15" s="54"/>
      <c r="L15" s="83">
        <v>1166283</v>
      </c>
      <c r="M15" s="52">
        <f t="shared" si="2"/>
        <v>2317697.91</v>
      </c>
      <c r="N15" s="55">
        <v>2317697.91</v>
      </c>
      <c r="O15" s="56"/>
      <c r="P15" s="56"/>
    </row>
    <row r="16" spans="1:16" s="8" customFormat="1" ht="19.5" customHeight="1">
      <c r="A16" s="123" t="s">
        <v>10</v>
      </c>
      <c r="B16" s="123"/>
      <c r="C16" s="123"/>
      <c r="D16" s="53">
        <f>E16</f>
        <v>19451000</v>
      </c>
      <c r="E16" s="54">
        <v>19451000</v>
      </c>
      <c r="F16" s="54"/>
      <c r="G16" s="54"/>
      <c r="H16" s="53">
        <f t="shared" si="1"/>
        <v>19451000</v>
      </c>
      <c r="I16" s="54">
        <f>E16</f>
        <v>19451000</v>
      </c>
      <c r="J16" s="54"/>
      <c r="K16" s="54"/>
      <c r="L16" s="83">
        <v>6781997</v>
      </c>
      <c r="M16" s="52">
        <f t="shared" si="2"/>
        <v>7676080.87</v>
      </c>
      <c r="N16" s="55">
        <v>7676080.87</v>
      </c>
      <c r="O16" s="56"/>
      <c r="P16" s="56"/>
    </row>
    <row r="17" spans="1:16" s="8" customFormat="1" ht="19.5" customHeight="1">
      <c r="A17" s="123" t="s">
        <v>11</v>
      </c>
      <c r="B17" s="123"/>
      <c r="C17" s="123"/>
      <c r="D17" s="53">
        <f>E17</f>
        <v>532600</v>
      </c>
      <c r="E17" s="54">
        <v>532600</v>
      </c>
      <c r="F17" s="54"/>
      <c r="G17" s="54"/>
      <c r="H17" s="53">
        <f t="shared" si="1"/>
        <v>532600</v>
      </c>
      <c r="I17" s="54">
        <f>E17</f>
        <v>532600</v>
      </c>
      <c r="J17" s="54"/>
      <c r="K17" s="54"/>
      <c r="L17" s="83">
        <v>124969</v>
      </c>
      <c r="M17" s="52">
        <f t="shared" si="2"/>
        <v>181360.11</v>
      </c>
      <c r="N17" s="55">
        <v>181360.11</v>
      </c>
      <c r="O17" s="56"/>
      <c r="P17" s="56"/>
    </row>
    <row r="18" spans="1:16" s="8" customFormat="1" ht="19.5" customHeight="1">
      <c r="A18" s="123" t="s">
        <v>12</v>
      </c>
      <c r="B18" s="123"/>
      <c r="C18" s="123"/>
      <c r="D18" s="53">
        <f>E18</f>
        <v>2361700</v>
      </c>
      <c r="E18" s="54">
        <v>2361700</v>
      </c>
      <c r="F18" s="54"/>
      <c r="G18" s="54"/>
      <c r="H18" s="53">
        <f t="shared" si="1"/>
        <v>2361700</v>
      </c>
      <c r="I18" s="54">
        <f>E18</f>
        <v>2361700</v>
      </c>
      <c r="J18" s="54"/>
      <c r="K18" s="54"/>
      <c r="L18" s="83">
        <v>643578</v>
      </c>
      <c r="M18" s="52">
        <f t="shared" si="2"/>
        <v>977223.31</v>
      </c>
      <c r="N18" s="55">
        <v>977223.31</v>
      </c>
      <c r="O18" s="56"/>
      <c r="P18" s="56"/>
    </row>
    <row r="19" spans="1:16" s="8" customFormat="1" ht="19.5" customHeight="1">
      <c r="A19" s="116" t="s">
        <v>13</v>
      </c>
      <c r="B19" s="116"/>
      <c r="C19" s="116"/>
      <c r="D19" s="48">
        <f>E19</f>
        <v>18000</v>
      </c>
      <c r="E19" s="49">
        <f>E22</f>
        <v>18000</v>
      </c>
      <c r="F19" s="49">
        <f>F22+F24</f>
        <v>0</v>
      </c>
      <c r="G19" s="49">
        <f>G22+G24</f>
        <v>0</v>
      </c>
      <c r="H19" s="48">
        <f>I19</f>
        <v>18000</v>
      </c>
      <c r="I19" s="49">
        <f>I22</f>
        <v>18000</v>
      </c>
      <c r="J19" s="49">
        <f>J22+J24</f>
        <v>0</v>
      </c>
      <c r="K19" s="49">
        <f>K22+K24</f>
        <v>0</v>
      </c>
      <c r="L19" s="82">
        <f>L20</f>
        <v>2900</v>
      </c>
      <c r="M19" s="50">
        <f>M22</f>
        <v>3400</v>
      </c>
      <c r="N19" s="51">
        <f>N22</f>
        <v>3400</v>
      </c>
      <c r="O19" s="51">
        <f>O22</f>
        <v>0</v>
      </c>
      <c r="P19" s="51">
        <f>P22</f>
        <v>0</v>
      </c>
    </row>
    <row r="20" spans="1:16" s="8" customFormat="1" ht="19.5" customHeight="1">
      <c r="A20" s="116" t="s">
        <v>14</v>
      </c>
      <c r="B20" s="116"/>
      <c r="C20" s="116"/>
      <c r="D20" s="48">
        <f>D21</f>
        <v>18000</v>
      </c>
      <c r="E20" s="49">
        <f>E21</f>
        <v>18000</v>
      </c>
      <c r="F20" s="49">
        <v>0</v>
      </c>
      <c r="G20" s="49">
        <v>0</v>
      </c>
      <c r="H20" s="48">
        <f>I20</f>
        <v>18000</v>
      </c>
      <c r="I20" s="49">
        <f aca="true" t="shared" si="4" ref="I20:K21">I21</f>
        <v>18000</v>
      </c>
      <c r="J20" s="49">
        <f t="shared" si="4"/>
        <v>0</v>
      </c>
      <c r="K20" s="49">
        <f t="shared" si="4"/>
        <v>0</v>
      </c>
      <c r="L20" s="82">
        <f>L21</f>
        <v>2900</v>
      </c>
      <c r="M20" s="50">
        <f>N20</f>
        <v>3400</v>
      </c>
      <c r="N20" s="51">
        <f aca="true" t="shared" si="5" ref="N20:P21">N21</f>
        <v>3400</v>
      </c>
      <c r="O20" s="51">
        <f t="shared" si="5"/>
        <v>0</v>
      </c>
      <c r="P20" s="51">
        <f t="shared" si="5"/>
        <v>0</v>
      </c>
    </row>
    <row r="21" spans="1:16" s="8" customFormat="1" ht="21" customHeight="1">
      <c r="A21" s="116" t="s">
        <v>15</v>
      </c>
      <c r="B21" s="116"/>
      <c r="C21" s="116"/>
      <c r="D21" s="48">
        <f>D22</f>
        <v>18000</v>
      </c>
      <c r="E21" s="49">
        <f>E22</f>
        <v>18000</v>
      </c>
      <c r="F21" s="49">
        <v>0</v>
      </c>
      <c r="G21" s="49">
        <v>0</v>
      </c>
      <c r="H21" s="48">
        <f>I21</f>
        <v>18000</v>
      </c>
      <c r="I21" s="49">
        <f t="shared" si="4"/>
        <v>18000</v>
      </c>
      <c r="J21" s="49">
        <f t="shared" si="4"/>
        <v>0</v>
      </c>
      <c r="K21" s="49">
        <f t="shared" si="4"/>
        <v>0</v>
      </c>
      <c r="L21" s="82">
        <f>L22</f>
        <v>2900</v>
      </c>
      <c r="M21" s="50">
        <f>N21</f>
        <v>3400</v>
      </c>
      <c r="N21" s="51">
        <f t="shared" si="5"/>
        <v>3400</v>
      </c>
      <c r="O21" s="51">
        <f t="shared" si="5"/>
        <v>0</v>
      </c>
      <c r="P21" s="51">
        <f t="shared" si="5"/>
        <v>0</v>
      </c>
    </row>
    <row r="22" spans="1:16" s="8" customFormat="1" ht="18" customHeight="1">
      <c r="A22" s="128" t="s">
        <v>16</v>
      </c>
      <c r="B22" s="128"/>
      <c r="C22" s="128"/>
      <c r="D22" s="53">
        <f>E22</f>
        <v>18000</v>
      </c>
      <c r="E22" s="54">
        <v>18000</v>
      </c>
      <c r="F22" s="54"/>
      <c r="G22" s="54"/>
      <c r="H22" s="53">
        <f>I22</f>
        <v>18000</v>
      </c>
      <c r="I22" s="54">
        <v>18000</v>
      </c>
      <c r="J22" s="54"/>
      <c r="K22" s="54"/>
      <c r="L22" s="83">
        <v>2900</v>
      </c>
      <c r="M22" s="52">
        <f>N22</f>
        <v>3400</v>
      </c>
      <c r="N22" s="55">
        <v>3400</v>
      </c>
      <c r="O22" s="56">
        <v>0</v>
      </c>
      <c r="P22" s="56"/>
    </row>
    <row r="23" spans="1:16" s="11" customFormat="1" ht="24.75" customHeight="1">
      <c r="A23" s="129" t="s">
        <v>17</v>
      </c>
      <c r="B23" s="129"/>
      <c r="C23" s="129"/>
      <c r="D23" s="48">
        <f>E23</f>
        <v>26118300</v>
      </c>
      <c r="E23" s="48">
        <f>E12+E19</f>
        <v>26118300</v>
      </c>
      <c r="F23" s="48">
        <f>F12+F19</f>
        <v>0</v>
      </c>
      <c r="G23" s="48">
        <f>G12+G19</f>
        <v>0</v>
      </c>
      <c r="H23" s="48">
        <f>I23</f>
        <v>26118300</v>
      </c>
      <c r="I23" s="48">
        <f>I12+I19</f>
        <v>26118300</v>
      </c>
      <c r="J23" s="48">
        <v>0</v>
      </c>
      <c r="K23" s="48">
        <v>0</v>
      </c>
      <c r="L23" s="48">
        <f>L19+L12</f>
        <v>8719727</v>
      </c>
      <c r="M23" s="50">
        <f>N23</f>
        <v>11155762.200000001</v>
      </c>
      <c r="N23" s="50">
        <f>N19+N12</f>
        <v>11155762.200000001</v>
      </c>
      <c r="O23" s="50">
        <v>0</v>
      </c>
      <c r="P23" s="50">
        <v>0</v>
      </c>
    </row>
    <row r="24" spans="1:24" s="8" customFormat="1" ht="21" customHeight="1">
      <c r="A24" s="130" t="s">
        <v>18</v>
      </c>
      <c r="B24" s="130"/>
      <c r="C24" s="130"/>
      <c r="D24" s="48">
        <f>E24+F24</f>
        <v>6568611</v>
      </c>
      <c r="E24" s="49">
        <f>E25</f>
        <v>6568611</v>
      </c>
      <c r="F24" s="49">
        <f>F25</f>
        <v>0</v>
      </c>
      <c r="G24" s="49">
        <f>G25</f>
        <v>0</v>
      </c>
      <c r="H24" s="48">
        <f>H25</f>
        <v>111321841</v>
      </c>
      <c r="I24" s="49">
        <f>I25</f>
        <v>111321841</v>
      </c>
      <c r="J24" s="49">
        <v>0</v>
      </c>
      <c r="K24" s="49">
        <v>0</v>
      </c>
      <c r="L24" s="82">
        <f>L25</f>
        <v>27988027.74</v>
      </c>
      <c r="M24" s="50">
        <f aca="true" t="shared" si="6" ref="M24:M31">N24+O24</f>
        <v>27977903.299999997</v>
      </c>
      <c r="N24" s="58">
        <f>N26+N28</f>
        <v>27977903.299999997</v>
      </c>
      <c r="O24" s="58">
        <f>O26+O28</f>
        <v>0</v>
      </c>
      <c r="P24" s="58">
        <f>P26+P28</f>
        <v>0</v>
      </c>
      <c r="Q24" s="14"/>
      <c r="R24" s="12"/>
      <c r="S24" s="12"/>
      <c r="T24" s="12"/>
      <c r="U24" s="12"/>
      <c r="V24" s="12"/>
      <c r="W24" s="12"/>
      <c r="X24" s="12"/>
    </row>
    <row r="25" spans="1:24" s="8" customFormat="1" ht="22.5" customHeight="1">
      <c r="A25" s="124" t="s">
        <v>19</v>
      </c>
      <c r="B25" s="124"/>
      <c r="C25" s="124"/>
      <c r="D25" s="48">
        <f>E25+F25</f>
        <v>6568611</v>
      </c>
      <c r="E25" s="49">
        <f>E26+E28</f>
        <v>6568611</v>
      </c>
      <c r="F25" s="49">
        <f>F26+F28</f>
        <v>0</v>
      </c>
      <c r="G25" s="49">
        <f>G26+G28</f>
        <v>0</v>
      </c>
      <c r="H25" s="48">
        <f>I25</f>
        <v>111321841</v>
      </c>
      <c r="I25" s="49">
        <f>I26+I28</f>
        <v>111321841</v>
      </c>
      <c r="J25" s="49">
        <v>0</v>
      </c>
      <c r="K25" s="49">
        <v>0</v>
      </c>
      <c r="L25" s="82">
        <f>L26+L28</f>
        <v>27988027.74</v>
      </c>
      <c r="M25" s="50">
        <f t="shared" si="6"/>
        <v>27977903.299999997</v>
      </c>
      <c r="N25" s="51">
        <f>N26+N28</f>
        <v>27977903.299999997</v>
      </c>
      <c r="O25" s="51">
        <f>O26+O28</f>
        <v>0</v>
      </c>
      <c r="P25" s="51">
        <f>P26+P28</f>
        <v>0</v>
      </c>
      <c r="Q25" s="14"/>
      <c r="R25" s="12"/>
      <c r="S25" s="12"/>
      <c r="T25" s="12"/>
      <c r="U25" s="12"/>
      <c r="V25" s="12"/>
      <c r="W25" s="12"/>
      <c r="X25" s="12"/>
    </row>
    <row r="26" spans="1:24" s="8" customFormat="1" ht="26.25" customHeight="1">
      <c r="A26" s="124" t="s">
        <v>20</v>
      </c>
      <c r="B26" s="124"/>
      <c r="C26" s="124"/>
      <c r="D26" s="48">
        <f>E26+F26</f>
        <v>6568611</v>
      </c>
      <c r="E26" s="49">
        <f>E27</f>
        <v>6568611</v>
      </c>
      <c r="F26" s="49">
        <f>F27</f>
        <v>0</v>
      </c>
      <c r="G26" s="49">
        <f>G27</f>
        <v>0</v>
      </c>
      <c r="H26" s="48">
        <f>I26</f>
        <v>6568611</v>
      </c>
      <c r="I26" s="49">
        <f>I27</f>
        <v>6568611</v>
      </c>
      <c r="J26" s="49">
        <v>0</v>
      </c>
      <c r="K26" s="49">
        <v>0</v>
      </c>
      <c r="L26" s="82">
        <f>L27</f>
        <v>1642152</v>
      </c>
      <c r="M26" s="50">
        <f t="shared" si="6"/>
        <v>1642152</v>
      </c>
      <c r="N26" s="51">
        <f>N27</f>
        <v>1642152</v>
      </c>
      <c r="O26" s="51">
        <f>O27</f>
        <v>0</v>
      </c>
      <c r="P26" s="51">
        <f>P27</f>
        <v>0</v>
      </c>
      <c r="Q26" s="14"/>
      <c r="R26" s="12"/>
      <c r="S26" s="12"/>
      <c r="T26" s="12"/>
      <c r="U26" s="12"/>
      <c r="V26" s="12"/>
      <c r="W26" s="12"/>
      <c r="X26" s="12"/>
    </row>
    <row r="27" spans="1:24" s="8" customFormat="1" ht="21" customHeight="1">
      <c r="A27" s="118" t="s">
        <v>68</v>
      </c>
      <c r="B27" s="118"/>
      <c r="C27" s="118"/>
      <c r="D27" s="53">
        <f>E27</f>
        <v>6568611</v>
      </c>
      <c r="E27" s="54">
        <v>6568611</v>
      </c>
      <c r="F27" s="54">
        <v>0</v>
      </c>
      <c r="G27" s="54"/>
      <c r="H27" s="53">
        <f>I27</f>
        <v>6568611</v>
      </c>
      <c r="I27" s="54">
        <v>6568611</v>
      </c>
      <c r="J27" s="54"/>
      <c r="K27" s="54"/>
      <c r="L27" s="83">
        <v>1642152</v>
      </c>
      <c r="M27" s="52">
        <f t="shared" si="6"/>
        <v>1642152</v>
      </c>
      <c r="N27" s="55">
        <v>1642152</v>
      </c>
      <c r="O27" s="56">
        <v>0</v>
      </c>
      <c r="P27" s="56"/>
      <c r="Q27" s="14"/>
      <c r="R27" s="12"/>
      <c r="S27" s="12"/>
      <c r="T27" s="12"/>
      <c r="U27" s="12"/>
      <c r="V27" s="12"/>
      <c r="W27" s="12"/>
      <c r="X27" s="12"/>
    </row>
    <row r="28" spans="1:24" s="8" customFormat="1" ht="25.5" customHeight="1">
      <c r="A28" s="119" t="s">
        <v>21</v>
      </c>
      <c r="B28" s="119"/>
      <c r="C28" s="119"/>
      <c r="D28" s="48">
        <f>E28+F28</f>
        <v>0</v>
      </c>
      <c r="E28" s="49">
        <f>E29+E30+E31</f>
        <v>0</v>
      </c>
      <c r="F28" s="49">
        <f>F29+F30+F31</f>
        <v>0</v>
      </c>
      <c r="G28" s="49">
        <f>G29+G30+G31</f>
        <v>0</v>
      </c>
      <c r="H28" s="48">
        <f>I28</f>
        <v>104753230</v>
      </c>
      <c r="I28" s="49">
        <f>I29+I30+I31</f>
        <v>104753230</v>
      </c>
      <c r="J28" s="49">
        <f>J29+J30+J31</f>
        <v>0</v>
      </c>
      <c r="K28" s="49">
        <f>K29+K30+K31</f>
        <v>0</v>
      </c>
      <c r="L28" s="82">
        <f>L29+L30+L31</f>
        <v>26345875.74</v>
      </c>
      <c r="M28" s="50">
        <f t="shared" si="6"/>
        <v>26335751.299999997</v>
      </c>
      <c r="N28" s="51">
        <f>N29+N30+N31</f>
        <v>26335751.299999997</v>
      </c>
      <c r="O28" s="51">
        <f>O29+O30+O31</f>
        <v>0</v>
      </c>
      <c r="P28" s="51">
        <f>P29+P30+P31</f>
        <v>0</v>
      </c>
      <c r="Q28" s="14"/>
      <c r="R28" s="12"/>
      <c r="S28" s="12"/>
      <c r="T28" s="12"/>
      <c r="U28" s="12"/>
      <c r="V28" s="12"/>
      <c r="W28" s="12"/>
      <c r="X28" s="12"/>
    </row>
    <row r="29" spans="1:24" s="8" customFormat="1" ht="86.25" customHeight="1">
      <c r="A29" s="120" t="s">
        <v>69</v>
      </c>
      <c r="B29" s="120"/>
      <c r="C29" s="120"/>
      <c r="D29" s="53">
        <f>E29+F29</f>
        <v>0</v>
      </c>
      <c r="E29" s="54"/>
      <c r="F29" s="54"/>
      <c r="G29" s="54"/>
      <c r="H29" s="53">
        <f>I29+J29</f>
        <v>104040600</v>
      </c>
      <c r="I29" s="54">
        <v>104040600</v>
      </c>
      <c r="J29" s="54"/>
      <c r="K29" s="54"/>
      <c r="L29" s="83">
        <v>26189358.74</v>
      </c>
      <c r="M29" s="52">
        <f t="shared" si="6"/>
        <v>26189358.74</v>
      </c>
      <c r="N29" s="55">
        <v>26189358.74</v>
      </c>
      <c r="O29" s="56"/>
      <c r="P29" s="56"/>
      <c r="Q29" s="14"/>
      <c r="R29" s="12"/>
      <c r="S29" s="12"/>
      <c r="T29" s="12"/>
      <c r="U29" s="12"/>
      <c r="V29" s="12"/>
      <c r="W29" s="12"/>
      <c r="X29" s="12"/>
    </row>
    <row r="30" spans="1:24" s="8" customFormat="1" ht="197.25" customHeight="1">
      <c r="A30" s="118" t="s">
        <v>70</v>
      </c>
      <c r="B30" s="118"/>
      <c r="C30" s="118"/>
      <c r="D30" s="53">
        <f>E30+F30</f>
        <v>0</v>
      </c>
      <c r="E30" s="54"/>
      <c r="F30" s="54"/>
      <c r="G30" s="54"/>
      <c r="H30" s="53">
        <f>I30+J30</f>
        <v>100000</v>
      </c>
      <c r="I30" s="54">
        <v>100000</v>
      </c>
      <c r="J30" s="54"/>
      <c r="K30" s="54"/>
      <c r="L30" s="83"/>
      <c r="M30" s="52">
        <f t="shared" si="6"/>
        <v>0</v>
      </c>
      <c r="N30" s="55"/>
      <c r="O30" s="56"/>
      <c r="P30" s="56"/>
      <c r="Q30" s="15"/>
      <c r="R30" s="12"/>
      <c r="S30" s="12"/>
      <c r="T30" s="12"/>
      <c r="U30" s="12"/>
      <c r="V30" s="12"/>
      <c r="W30" s="12"/>
      <c r="X30" s="12"/>
    </row>
    <row r="31" spans="1:24" s="8" customFormat="1" ht="108" customHeight="1">
      <c r="A31" s="120" t="s">
        <v>71</v>
      </c>
      <c r="B31" s="120"/>
      <c r="C31" s="120"/>
      <c r="D31" s="53">
        <f>E31+F31</f>
        <v>0</v>
      </c>
      <c r="E31" s="54"/>
      <c r="F31" s="54"/>
      <c r="G31" s="54"/>
      <c r="H31" s="53">
        <f>I31</f>
        <v>612630</v>
      </c>
      <c r="I31" s="54">
        <v>612630</v>
      </c>
      <c r="J31" s="54"/>
      <c r="K31" s="54"/>
      <c r="L31" s="83">
        <v>156517</v>
      </c>
      <c r="M31" s="52">
        <f t="shared" si="6"/>
        <v>146392.56</v>
      </c>
      <c r="N31" s="55">
        <v>146392.56</v>
      </c>
      <c r="O31" s="56">
        <v>0</v>
      </c>
      <c r="P31" s="56"/>
      <c r="Q31" s="15"/>
      <c r="R31" s="12"/>
      <c r="S31" s="12"/>
      <c r="T31" s="12"/>
      <c r="U31" s="12"/>
      <c r="V31" s="12"/>
      <c r="W31" s="12"/>
      <c r="X31" s="12"/>
    </row>
    <row r="32" spans="1:24" s="8" customFormat="1" ht="23.25" customHeight="1">
      <c r="A32" s="131" t="s">
        <v>22</v>
      </c>
      <c r="B32" s="131"/>
      <c r="C32" s="131"/>
      <c r="D32" s="59">
        <f>E32+F32</f>
        <v>32686911</v>
      </c>
      <c r="E32" s="60">
        <f>E24+E23</f>
        <v>32686911</v>
      </c>
      <c r="F32" s="60">
        <f>F24+F23</f>
        <v>0</v>
      </c>
      <c r="G32" s="60">
        <f>G24+G23</f>
        <v>0</v>
      </c>
      <c r="H32" s="59">
        <f>I32</f>
        <v>137440141</v>
      </c>
      <c r="I32" s="60">
        <f>I24+I23</f>
        <v>137440141</v>
      </c>
      <c r="J32" s="60">
        <f>J24+J23</f>
        <v>0</v>
      </c>
      <c r="K32" s="60">
        <f>K24+K23</f>
        <v>0</v>
      </c>
      <c r="L32" s="84">
        <f>L24+L23</f>
        <v>36707754.739999995</v>
      </c>
      <c r="M32" s="61">
        <f>M23+M24</f>
        <v>39133665.5</v>
      </c>
      <c r="N32" s="62">
        <f>N23+N24</f>
        <v>39133665.5</v>
      </c>
      <c r="O32" s="62">
        <f>O23+O24</f>
        <v>0</v>
      </c>
      <c r="P32" s="62">
        <f>P23+P24</f>
        <v>0</v>
      </c>
      <c r="Q32" s="15"/>
      <c r="R32" s="12"/>
      <c r="S32" s="12"/>
      <c r="T32" s="12"/>
      <c r="U32" s="12"/>
      <c r="V32" s="12"/>
      <c r="W32" s="12"/>
      <c r="X32" s="12"/>
    </row>
    <row r="33" spans="1:24" s="8" customFormat="1" ht="27.75" customHeight="1">
      <c r="A33" s="131" t="s">
        <v>23</v>
      </c>
      <c r="B33" s="131"/>
      <c r="C33" s="131"/>
      <c r="D33" s="53"/>
      <c r="E33" s="54"/>
      <c r="F33" s="54"/>
      <c r="G33" s="54"/>
      <c r="H33" s="53"/>
      <c r="I33" s="54"/>
      <c r="J33" s="54"/>
      <c r="K33" s="54"/>
      <c r="L33" s="83"/>
      <c r="M33" s="52"/>
      <c r="N33" s="55"/>
      <c r="O33" s="63"/>
      <c r="P33" s="63"/>
      <c r="Q33" s="15"/>
      <c r="R33" s="12"/>
      <c r="S33" s="12"/>
      <c r="T33" s="12"/>
      <c r="U33" s="12"/>
      <c r="V33" s="12"/>
      <c r="W33" s="12"/>
      <c r="X33" s="12"/>
    </row>
    <row r="34" spans="1:24" s="11" customFormat="1" ht="20.25" customHeight="1">
      <c r="A34" s="119" t="s">
        <v>24</v>
      </c>
      <c r="B34" s="119"/>
      <c r="C34" s="119"/>
      <c r="D34" s="48">
        <f>F34</f>
        <v>1156603</v>
      </c>
      <c r="E34" s="49">
        <v>0</v>
      </c>
      <c r="F34" s="49">
        <f>F35+F36</f>
        <v>1156603</v>
      </c>
      <c r="G34" s="49">
        <f>G35+G36</f>
        <v>0</v>
      </c>
      <c r="H34" s="48">
        <f>J34</f>
        <v>1184984.23</v>
      </c>
      <c r="I34" s="49">
        <f>I35+I36</f>
        <v>0</v>
      </c>
      <c r="J34" s="49">
        <f>J35+J36</f>
        <v>1184984.23</v>
      </c>
      <c r="K34" s="49">
        <f>K35+K36</f>
        <v>0</v>
      </c>
      <c r="L34" s="82">
        <v>0</v>
      </c>
      <c r="M34" s="48">
        <f>N34+O34</f>
        <v>317388.03</v>
      </c>
      <c r="N34" s="57">
        <v>0</v>
      </c>
      <c r="O34" s="49">
        <f>O35+O36</f>
        <v>317388.03</v>
      </c>
      <c r="P34" s="49">
        <f>P35+P36</f>
        <v>0</v>
      </c>
      <c r="Q34" s="15"/>
      <c r="R34" s="16"/>
      <c r="S34" s="16"/>
      <c r="T34" s="16"/>
      <c r="U34" s="16"/>
      <c r="V34" s="16"/>
      <c r="W34" s="16"/>
      <c r="X34" s="16"/>
    </row>
    <row r="35" spans="1:24" s="13" customFormat="1" ht="38.25" customHeight="1">
      <c r="A35" s="118" t="s">
        <v>25</v>
      </c>
      <c r="B35" s="118"/>
      <c r="C35" s="118"/>
      <c r="D35" s="53">
        <f>E35+F35</f>
        <v>1156603</v>
      </c>
      <c r="E35" s="54"/>
      <c r="F35" s="54">
        <v>1156603</v>
      </c>
      <c r="G35" s="54"/>
      <c r="H35" s="53">
        <f>I35+J35</f>
        <v>1155642.48</v>
      </c>
      <c r="I35" s="54"/>
      <c r="J35" s="54">
        <v>1155642.48</v>
      </c>
      <c r="K35" s="54"/>
      <c r="L35" s="83"/>
      <c r="M35" s="53">
        <f>N35+O35</f>
        <v>288046.28</v>
      </c>
      <c r="N35" s="64"/>
      <c r="O35" s="54">
        <v>288046.28</v>
      </c>
      <c r="P35" s="54"/>
      <c r="Q35" s="15"/>
      <c r="R35" s="12"/>
      <c r="S35" s="12"/>
      <c r="T35" s="12"/>
      <c r="U35" s="12"/>
      <c r="V35" s="12"/>
      <c r="W35" s="12"/>
      <c r="X35" s="12"/>
    </row>
    <row r="36" spans="1:24" s="8" customFormat="1" ht="22.5" customHeight="1">
      <c r="A36" s="118" t="s">
        <v>26</v>
      </c>
      <c r="B36" s="118"/>
      <c r="C36" s="118"/>
      <c r="D36" s="53"/>
      <c r="E36" s="54"/>
      <c r="F36" s="54"/>
      <c r="G36" s="54"/>
      <c r="H36" s="53">
        <f>I36+J36</f>
        <v>29341.75</v>
      </c>
      <c r="I36" s="65"/>
      <c r="J36" s="68">
        <v>29341.75</v>
      </c>
      <c r="K36" s="68"/>
      <c r="L36" s="85"/>
      <c r="M36" s="66">
        <f>O36</f>
        <v>29341.75</v>
      </c>
      <c r="N36" s="67"/>
      <c r="O36" s="65">
        <v>29341.75</v>
      </c>
      <c r="P36" s="65"/>
      <c r="Q36" s="15"/>
      <c r="R36" s="96"/>
      <c r="S36" s="12"/>
      <c r="T36" s="12"/>
      <c r="U36" s="12"/>
      <c r="V36" s="12"/>
      <c r="W36" s="12"/>
      <c r="X36" s="12"/>
    </row>
    <row r="37" spans="1:24" s="8" customFormat="1" ht="21.75" customHeight="1">
      <c r="A37" s="134" t="s">
        <v>27</v>
      </c>
      <c r="B37" s="134"/>
      <c r="C37" s="134"/>
      <c r="D37" s="59">
        <f>F37</f>
        <v>1156603</v>
      </c>
      <c r="E37" s="60">
        <v>0</v>
      </c>
      <c r="F37" s="60">
        <f>F34</f>
        <v>1156603</v>
      </c>
      <c r="G37" s="60">
        <f>G34</f>
        <v>0</v>
      </c>
      <c r="H37" s="59">
        <f>J37</f>
        <v>1184984.23</v>
      </c>
      <c r="I37" s="60">
        <f>I34</f>
        <v>0</v>
      </c>
      <c r="J37" s="69">
        <f>J34</f>
        <v>1184984.23</v>
      </c>
      <c r="K37" s="69">
        <f>K34</f>
        <v>0</v>
      </c>
      <c r="L37" s="86">
        <v>0</v>
      </c>
      <c r="M37" s="59">
        <f>O37</f>
        <v>317388.03</v>
      </c>
      <c r="N37" s="70">
        <v>0</v>
      </c>
      <c r="O37" s="60">
        <f>O34</f>
        <v>317388.03</v>
      </c>
      <c r="P37" s="60">
        <f>P34</f>
        <v>0</v>
      </c>
      <c r="Q37" s="15"/>
      <c r="R37" s="12"/>
      <c r="S37" s="12"/>
      <c r="T37" s="12"/>
      <c r="U37" s="12"/>
      <c r="V37" s="12"/>
      <c r="W37" s="12"/>
      <c r="X37" s="12"/>
    </row>
    <row r="38" spans="1:24" s="8" customFormat="1" ht="26.25" customHeight="1">
      <c r="A38" s="135" t="s">
        <v>28</v>
      </c>
      <c r="B38" s="135"/>
      <c r="C38" s="135"/>
      <c r="D38" s="97">
        <f>E38+F38</f>
        <v>33843514</v>
      </c>
      <c r="E38" s="97">
        <f>E32</f>
        <v>32686911</v>
      </c>
      <c r="F38" s="97">
        <f>F37</f>
        <v>1156603</v>
      </c>
      <c r="G38" s="97">
        <f>G37</f>
        <v>0</v>
      </c>
      <c r="H38" s="97">
        <f>I38+J38</f>
        <v>138625125.23</v>
      </c>
      <c r="I38" s="97">
        <f>I32</f>
        <v>137440141</v>
      </c>
      <c r="J38" s="98">
        <f>J37</f>
        <v>1184984.23</v>
      </c>
      <c r="K38" s="98">
        <f>K37</f>
        <v>0</v>
      </c>
      <c r="L38" s="97">
        <f>L32</f>
        <v>36707754.739999995</v>
      </c>
      <c r="M38" s="97">
        <f>N38+O38</f>
        <v>39451053.53</v>
      </c>
      <c r="N38" s="97">
        <f>N32</f>
        <v>39133665.5</v>
      </c>
      <c r="O38" s="97">
        <f>O37</f>
        <v>317388.03</v>
      </c>
      <c r="P38" s="97">
        <f>P37</f>
        <v>0</v>
      </c>
      <c r="Q38" s="15"/>
      <c r="R38" s="12"/>
      <c r="S38" s="12"/>
      <c r="T38" s="12"/>
      <c r="U38" s="12"/>
      <c r="V38" s="12"/>
      <c r="W38" s="12"/>
      <c r="X38" s="12"/>
    </row>
    <row r="39" spans="1:24" s="8" customFormat="1" ht="17.25" customHeight="1">
      <c r="A39" s="88"/>
      <c r="B39" s="88"/>
      <c r="C39" s="88"/>
      <c r="D39" s="41"/>
      <c r="E39" s="41"/>
      <c r="F39" s="41"/>
      <c r="G39" s="41"/>
      <c r="H39" s="41"/>
      <c r="I39" s="41"/>
      <c r="J39" s="89"/>
      <c r="K39" s="89"/>
      <c r="L39" s="41"/>
      <c r="M39" s="41"/>
      <c r="N39" s="41"/>
      <c r="O39" s="41"/>
      <c r="P39" s="41"/>
      <c r="Q39" s="15"/>
      <c r="R39" s="12"/>
      <c r="S39" s="12"/>
      <c r="T39" s="12"/>
      <c r="U39" s="12"/>
      <c r="V39" s="12"/>
      <c r="W39" s="12"/>
      <c r="X39" s="12"/>
    </row>
    <row r="40" spans="1:24" s="18" customFormat="1" ht="30" customHeight="1">
      <c r="A40" s="114" t="s">
        <v>75</v>
      </c>
      <c r="B40" s="114"/>
      <c r="C40" s="114"/>
      <c r="D40" s="114"/>
      <c r="E40" s="114"/>
      <c r="F40" s="114"/>
      <c r="G40" s="114"/>
      <c r="H40" s="114"/>
      <c r="I40" s="114"/>
      <c r="J40" s="114"/>
      <c r="K40" s="114"/>
      <c r="L40" s="114"/>
      <c r="M40" s="114"/>
      <c r="N40" s="114"/>
      <c r="O40" s="114"/>
      <c r="P40" s="114"/>
      <c r="Q40" s="15"/>
      <c r="R40" s="17"/>
      <c r="S40" s="17"/>
      <c r="T40" s="17"/>
      <c r="U40" s="17"/>
      <c r="V40" s="17"/>
      <c r="W40" s="17"/>
      <c r="X40" s="17"/>
    </row>
    <row r="41" spans="1:24" s="13" customFormat="1" ht="18.75" customHeight="1">
      <c r="A41" s="111" t="s">
        <v>2</v>
      </c>
      <c r="B41" s="111"/>
      <c r="C41" s="111"/>
      <c r="D41" s="112" t="s">
        <v>63</v>
      </c>
      <c r="E41" s="104" t="s">
        <v>3</v>
      </c>
      <c r="F41" s="105"/>
      <c r="G41" s="106"/>
      <c r="H41" s="112" t="s">
        <v>64</v>
      </c>
      <c r="I41" s="104" t="s">
        <v>3</v>
      </c>
      <c r="J41" s="105"/>
      <c r="K41" s="106"/>
      <c r="L41" s="113" t="s">
        <v>74</v>
      </c>
      <c r="M41" s="112" t="s">
        <v>65</v>
      </c>
      <c r="N41" s="104" t="s">
        <v>3</v>
      </c>
      <c r="O41" s="105"/>
      <c r="P41" s="106"/>
      <c r="Q41" s="15"/>
      <c r="R41" s="138"/>
      <c r="S41" s="139"/>
      <c r="T41" s="139"/>
      <c r="U41" s="12"/>
      <c r="V41" s="12"/>
      <c r="W41" s="12"/>
      <c r="X41" s="12"/>
    </row>
    <row r="42" spans="1:24" s="13" customFormat="1" ht="14.25" customHeight="1">
      <c r="A42" s="111"/>
      <c r="B42" s="111"/>
      <c r="C42" s="111"/>
      <c r="D42" s="112"/>
      <c r="E42" s="108" t="s">
        <v>4</v>
      </c>
      <c r="F42" s="108" t="s">
        <v>5</v>
      </c>
      <c r="G42" s="107" t="s">
        <v>62</v>
      </c>
      <c r="H42" s="112"/>
      <c r="I42" s="109" t="s">
        <v>4</v>
      </c>
      <c r="J42" s="109" t="s">
        <v>5</v>
      </c>
      <c r="K42" s="107" t="s">
        <v>62</v>
      </c>
      <c r="L42" s="113"/>
      <c r="M42" s="112"/>
      <c r="N42" s="140" t="s">
        <v>4</v>
      </c>
      <c r="O42" s="108" t="s">
        <v>5</v>
      </c>
      <c r="P42" s="107" t="s">
        <v>62</v>
      </c>
      <c r="Q42" s="15"/>
      <c r="R42" s="138"/>
      <c r="S42" s="132"/>
      <c r="T42" s="133"/>
      <c r="U42" s="12"/>
      <c r="V42" s="12"/>
      <c r="W42" s="12"/>
      <c r="X42" s="12"/>
    </row>
    <row r="43" spans="1:24" s="13" customFormat="1" ht="37.5" customHeight="1">
      <c r="A43" s="111"/>
      <c r="B43" s="111"/>
      <c r="C43" s="111"/>
      <c r="D43" s="112"/>
      <c r="E43" s="108"/>
      <c r="F43" s="108"/>
      <c r="G43" s="107"/>
      <c r="H43" s="112"/>
      <c r="I43" s="109"/>
      <c r="J43" s="109"/>
      <c r="K43" s="107"/>
      <c r="L43" s="113"/>
      <c r="M43" s="112"/>
      <c r="N43" s="140"/>
      <c r="O43" s="108"/>
      <c r="P43" s="107"/>
      <c r="Q43" s="15"/>
      <c r="R43" s="138"/>
      <c r="S43" s="132"/>
      <c r="T43" s="133"/>
      <c r="U43" s="12"/>
      <c r="V43" s="12"/>
      <c r="W43" s="12"/>
      <c r="X43" s="12"/>
    </row>
    <row r="44" spans="1:24" s="8" customFormat="1" ht="16.5">
      <c r="A44" s="136" t="s">
        <v>29</v>
      </c>
      <c r="B44" s="136"/>
      <c r="C44" s="136"/>
      <c r="D44" s="71"/>
      <c r="E44" s="72"/>
      <c r="F44" s="72"/>
      <c r="G44" s="72"/>
      <c r="H44" s="71"/>
      <c r="I44" s="73"/>
      <c r="J44" s="73"/>
      <c r="K44" s="73"/>
      <c r="L44" s="87"/>
      <c r="M44" s="74"/>
      <c r="N44" s="75"/>
      <c r="O44" s="76"/>
      <c r="P44" s="76"/>
      <c r="Q44" s="15"/>
      <c r="R44" s="19"/>
      <c r="S44" s="20"/>
      <c r="T44" s="20"/>
      <c r="U44" s="12"/>
      <c r="V44" s="12"/>
      <c r="W44" s="12"/>
      <c r="X44" s="12"/>
    </row>
    <row r="45" spans="1:24" s="13" customFormat="1" ht="16.5">
      <c r="A45" s="116" t="s">
        <v>30</v>
      </c>
      <c r="B45" s="116"/>
      <c r="C45" s="116"/>
      <c r="D45" s="48">
        <f>E45+F45</f>
        <v>13866032</v>
      </c>
      <c r="E45" s="49">
        <f>E46</f>
        <v>13364600</v>
      </c>
      <c r="F45" s="49">
        <f>F46</f>
        <v>501432</v>
      </c>
      <c r="G45" s="49">
        <f>G46</f>
        <v>500000</v>
      </c>
      <c r="H45" s="48">
        <f>I45+J45</f>
        <v>14052829.86</v>
      </c>
      <c r="I45" s="49">
        <f>I46</f>
        <v>13551397.86</v>
      </c>
      <c r="J45" s="49">
        <f>J46</f>
        <v>501432</v>
      </c>
      <c r="K45" s="49">
        <f>K46</f>
        <v>500000</v>
      </c>
      <c r="L45" s="82">
        <f>L46</f>
        <v>3960679.86</v>
      </c>
      <c r="M45" s="50">
        <f>N45+O45</f>
        <v>3811964.81</v>
      </c>
      <c r="N45" s="51">
        <f>N46</f>
        <v>3811964.81</v>
      </c>
      <c r="O45" s="51">
        <f>O46</f>
        <v>0</v>
      </c>
      <c r="P45" s="51">
        <f>P46</f>
        <v>0</v>
      </c>
      <c r="Q45" s="15"/>
      <c r="R45" s="21"/>
      <c r="S45" s="22"/>
      <c r="T45" s="22"/>
      <c r="U45" s="12"/>
      <c r="V45" s="12"/>
      <c r="W45" s="12"/>
      <c r="X45" s="12"/>
    </row>
    <row r="46" spans="1:24" s="13" customFormat="1" ht="21" customHeight="1">
      <c r="A46" s="137" t="s">
        <v>31</v>
      </c>
      <c r="B46" s="137"/>
      <c r="C46" s="137"/>
      <c r="D46" s="53">
        <f>E46+F46</f>
        <v>13866032</v>
      </c>
      <c r="E46" s="54">
        <v>13364600</v>
      </c>
      <c r="F46" s="54">
        <v>501432</v>
      </c>
      <c r="G46" s="54">
        <v>500000</v>
      </c>
      <c r="H46" s="53">
        <f>I46+J46</f>
        <v>14052829.86</v>
      </c>
      <c r="I46" s="54">
        <v>13551397.86</v>
      </c>
      <c r="J46" s="54">
        <v>501432</v>
      </c>
      <c r="K46" s="54">
        <v>500000</v>
      </c>
      <c r="L46" s="83">
        <v>3960679.86</v>
      </c>
      <c r="M46" s="52">
        <f>N46+O46</f>
        <v>3811964.81</v>
      </c>
      <c r="N46" s="55">
        <v>3811964.81</v>
      </c>
      <c r="O46" s="55"/>
      <c r="P46" s="55"/>
      <c r="Q46" s="15"/>
      <c r="R46" s="19"/>
      <c r="S46" s="20"/>
      <c r="T46" s="20"/>
      <c r="U46" s="12"/>
      <c r="V46" s="12"/>
      <c r="W46" s="12"/>
      <c r="X46" s="12"/>
    </row>
    <row r="47" spans="1:24" s="13" customFormat="1" ht="16.5">
      <c r="A47" s="116" t="s">
        <v>32</v>
      </c>
      <c r="B47" s="116"/>
      <c r="C47" s="116"/>
      <c r="D47" s="48">
        <f>E47+F47</f>
        <v>0</v>
      </c>
      <c r="E47" s="49">
        <f>E48</f>
        <v>0</v>
      </c>
      <c r="F47" s="49">
        <v>0</v>
      </c>
      <c r="G47" s="49">
        <v>0</v>
      </c>
      <c r="H47" s="48">
        <f>I47+J47</f>
        <v>612630</v>
      </c>
      <c r="I47" s="49">
        <f>I48</f>
        <v>612630</v>
      </c>
      <c r="J47" s="49">
        <f>J48</f>
        <v>0</v>
      </c>
      <c r="K47" s="49">
        <f>K48</f>
        <v>0</v>
      </c>
      <c r="L47" s="82">
        <f>L48</f>
        <v>156517</v>
      </c>
      <c r="M47" s="50">
        <f>N47+O47</f>
        <v>146392.56</v>
      </c>
      <c r="N47" s="51">
        <f>N48</f>
        <v>146392.56</v>
      </c>
      <c r="O47" s="51">
        <f>O48</f>
        <v>0</v>
      </c>
      <c r="P47" s="51">
        <f>P48</f>
        <v>0</v>
      </c>
      <c r="Q47" s="15"/>
      <c r="R47" s="21"/>
      <c r="S47" s="22"/>
      <c r="T47" s="22"/>
      <c r="U47" s="12"/>
      <c r="V47" s="12"/>
      <c r="W47" s="12"/>
      <c r="X47" s="12"/>
    </row>
    <row r="48" spans="1:24" s="13" customFormat="1" ht="23.25" customHeight="1">
      <c r="A48" s="137" t="s">
        <v>33</v>
      </c>
      <c r="B48" s="137"/>
      <c r="C48" s="137"/>
      <c r="D48" s="53">
        <f>E48</f>
        <v>0</v>
      </c>
      <c r="E48" s="54"/>
      <c r="F48" s="54"/>
      <c r="G48" s="54"/>
      <c r="H48" s="53">
        <f>I48</f>
        <v>612630</v>
      </c>
      <c r="I48" s="54">
        <v>612630</v>
      </c>
      <c r="J48" s="54">
        <v>0</v>
      </c>
      <c r="K48" s="54"/>
      <c r="L48" s="83">
        <v>156517</v>
      </c>
      <c r="M48" s="52">
        <f>N48</f>
        <v>146392.56</v>
      </c>
      <c r="N48" s="55">
        <v>146392.56</v>
      </c>
      <c r="O48" s="55"/>
      <c r="P48" s="55"/>
      <c r="Q48" s="15"/>
      <c r="R48" s="19"/>
      <c r="S48" s="20"/>
      <c r="T48" s="20"/>
      <c r="U48" s="12"/>
      <c r="V48" s="12"/>
      <c r="W48" s="12"/>
      <c r="X48" s="12"/>
    </row>
    <row r="49" spans="1:24" s="13" customFormat="1" ht="36.75" customHeight="1">
      <c r="A49" s="141" t="s">
        <v>34</v>
      </c>
      <c r="B49" s="141"/>
      <c r="C49" s="141"/>
      <c r="D49" s="48">
        <f>E49+F49</f>
        <v>11452792</v>
      </c>
      <c r="E49" s="49">
        <f>E68+E67+E66+E65+E64+E63+E62+E61+E59+E58+E57+E56++E55+E54+E53+E52+E51</f>
        <v>11135511</v>
      </c>
      <c r="F49" s="49">
        <f>F68+F67+F66+F65+F64+F63+F62+F61+F59+F58+F57+F56++F55+F54+F53+F52+F51+F50</f>
        <v>317281</v>
      </c>
      <c r="G49" s="49">
        <f>G68+G67+G66+G65+G64+G63+G62+G61+G59+G58+G57+G56++G55+G54+G53+G52+G51+G50</f>
        <v>0</v>
      </c>
      <c r="H49" s="91">
        <f>I49+J49</f>
        <v>115772872.03999999</v>
      </c>
      <c r="I49" s="49">
        <f>I50+I51+I52+I53+I54+I55+I56+I57+I58+I59+I60+I61+I62+I63+I64+I65+I66+I67+I68</f>
        <v>115328217.28999999</v>
      </c>
      <c r="J49" s="49">
        <f>J50+J51+J52+J53+J54+J55+J56+J57+J58+J59+J60+J61+J62+J63+J64+J65+J66+J67+J68</f>
        <v>444654.75</v>
      </c>
      <c r="K49" s="49">
        <f>K50+K51+K52+K53+K54+K55+K56+K57+K58+K59+K60+K61+K62+K63+K64+K65+K66+K67+K68</f>
        <v>100000</v>
      </c>
      <c r="L49" s="82">
        <f>L50+L51+L52+L53+L54+L55+L56+L57+L58+L59+L60+L61+L62+L63+L64+L65+L66+L67+L68</f>
        <v>29080496.570000004</v>
      </c>
      <c r="M49" s="50">
        <f aca="true" t="shared" si="7" ref="M49:M60">N49+O49</f>
        <v>29102503.63</v>
      </c>
      <c r="N49" s="51">
        <f>N68+N67+N66+N65+N64+N63+N62+N61+N60+N59+N58+N57+N56++N55+N54+N53+N52+N51</f>
        <v>29001277.02</v>
      </c>
      <c r="O49" s="51">
        <f>O68+O67+O66+O65+O64+O63+O62+O61+O60+O59+O58+O57+O56++O55+O54+O53+O52+O51+O50</f>
        <v>101226.61</v>
      </c>
      <c r="P49" s="51">
        <f>P68+P67+P66+P65+P64+P63+P62+P61+P60+P59+P58+P57+P56++P55+P54+P53+P52+P51+P50</f>
        <v>0</v>
      </c>
      <c r="Q49" s="15"/>
      <c r="R49" s="21"/>
      <c r="S49" s="22"/>
      <c r="T49" s="22"/>
      <c r="U49" s="12"/>
      <c r="V49" s="12"/>
      <c r="W49" s="12"/>
      <c r="X49" s="12"/>
    </row>
    <row r="50" spans="1:24" s="13" customFormat="1" ht="166.5" customHeight="1">
      <c r="A50" s="142" t="s">
        <v>35</v>
      </c>
      <c r="B50" s="142"/>
      <c r="C50" s="142"/>
      <c r="D50" s="53">
        <f>E50+F50</f>
        <v>0</v>
      </c>
      <c r="E50" s="54"/>
      <c r="F50" s="54"/>
      <c r="G50" s="54"/>
      <c r="H50" s="53">
        <f>I50+J50</f>
        <v>100000</v>
      </c>
      <c r="I50" s="54"/>
      <c r="J50" s="54">
        <v>100000</v>
      </c>
      <c r="K50" s="54">
        <v>100000</v>
      </c>
      <c r="L50" s="83"/>
      <c r="M50" s="52">
        <f t="shared" si="7"/>
        <v>0</v>
      </c>
      <c r="N50" s="55"/>
      <c r="O50" s="55"/>
      <c r="P50" s="55"/>
      <c r="Q50" s="15"/>
      <c r="R50" s="19"/>
      <c r="S50" s="23"/>
      <c r="T50" s="20"/>
      <c r="U50" s="12"/>
      <c r="V50" s="12"/>
      <c r="W50" s="12"/>
      <c r="X50" s="12"/>
    </row>
    <row r="51" spans="1:24" s="13" customFormat="1" ht="21" customHeight="1">
      <c r="A51" s="137" t="s">
        <v>36</v>
      </c>
      <c r="B51" s="137"/>
      <c r="C51" s="137"/>
      <c r="D51" s="53">
        <f>E51+F51</f>
        <v>0</v>
      </c>
      <c r="E51" s="54"/>
      <c r="F51" s="54"/>
      <c r="G51" s="54"/>
      <c r="H51" s="53">
        <f>I51+J51</f>
        <v>1130380</v>
      </c>
      <c r="I51" s="54">
        <v>1130380</v>
      </c>
      <c r="J51" s="54"/>
      <c r="K51" s="54"/>
      <c r="L51" s="83">
        <v>241935.16</v>
      </c>
      <c r="M51" s="52">
        <f t="shared" si="7"/>
        <v>241935.16</v>
      </c>
      <c r="N51" s="55">
        <v>241935.16</v>
      </c>
      <c r="O51" s="55"/>
      <c r="P51" s="55"/>
      <c r="Q51" s="15"/>
      <c r="R51" s="19"/>
      <c r="S51" s="20"/>
      <c r="T51" s="20"/>
      <c r="U51" s="12"/>
      <c r="V51" s="12"/>
      <c r="W51" s="12"/>
      <c r="X51" s="12"/>
    </row>
    <row r="52" spans="1:24" s="13" customFormat="1" ht="19.5" customHeight="1">
      <c r="A52" s="137" t="s">
        <v>72</v>
      </c>
      <c r="B52" s="137"/>
      <c r="C52" s="137"/>
      <c r="D52" s="53">
        <f aca="true" t="shared" si="8" ref="D52:D58">E52</f>
        <v>0</v>
      </c>
      <c r="E52" s="54"/>
      <c r="F52" s="54"/>
      <c r="G52" s="54"/>
      <c r="H52" s="53">
        <f aca="true" t="shared" si="9" ref="H52:H58">I52</f>
        <v>1142040</v>
      </c>
      <c r="I52" s="54">
        <v>1142040</v>
      </c>
      <c r="J52" s="54"/>
      <c r="K52" s="54"/>
      <c r="L52" s="83">
        <v>272722.67</v>
      </c>
      <c r="M52" s="52">
        <f t="shared" si="7"/>
        <v>272722.67</v>
      </c>
      <c r="N52" s="55">
        <v>272722.67</v>
      </c>
      <c r="O52" s="55"/>
      <c r="P52" s="55"/>
      <c r="Q52" s="15"/>
      <c r="R52" s="19"/>
      <c r="S52" s="20"/>
      <c r="T52" s="20"/>
      <c r="U52" s="12"/>
      <c r="V52" s="12"/>
      <c r="W52" s="12"/>
      <c r="X52" s="12"/>
    </row>
    <row r="53" spans="1:24" s="13" customFormat="1" ht="21" customHeight="1">
      <c r="A53" s="137" t="s">
        <v>37</v>
      </c>
      <c r="B53" s="137"/>
      <c r="C53" s="137"/>
      <c r="D53" s="53">
        <f t="shared" si="8"/>
        <v>0</v>
      </c>
      <c r="E53" s="54"/>
      <c r="F53" s="54"/>
      <c r="G53" s="54"/>
      <c r="H53" s="53">
        <f t="shared" si="9"/>
        <v>60724542</v>
      </c>
      <c r="I53" s="54">
        <v>60724542</v>
      </c>
      <c r="J53" s="54"/>
      <c r="K53" s="54"/>
      <c r="L53" s="83">
        <v>15770295.79</v>
      </c>
      <c r="M53" s="52">
        <f t="shared" si="7"/>
        <v>15770295.79</v>
      </c>
      <c r="N53" s="55">
        <v>15770295.79</v>
      </c>
      <c r="O53" s="55"/>
      <c r="P53" s="55"/>
      <c r="Q53" s="15"/>
      <c r="R53" s="19"/>
      <c r="S53" s="20"/>
      <c r="T53" s="20"/>
      <c r="U53" s="12"/>
      <c r="V53" s="12"/>
      <c r="W53" s="12"/>
      <c r="X53" s="12"/>
    </row>
    <row r="54" spans="1:24" s="13" customFormat="1" ht="19.5" customHeight="1">
      <c r="A54" s="143" t="s">
        <v>38</v>
      </c>
      <c r="B54" s="143"/>
      <c r="C54" s="143"/>
      <c r="D54" s="53">
        <f t="shared" si="8"/>
        <v>0</v>
      </c>
      <c r="E54" s="54"/>
      <c r="F54" s="54"/>
      <c r="G54" s="54"/>
      <c r="H54" s="53">
        <f t="shared" si="9"/>
        <v>7712171.69</v>
      </c>
      <c r="I54" s="54">
        <v>7712171.69</v>
      </c>
      <c r="J54" s="54"/>
      <c r="K54" s="54"/>
      <c r="L54" s="83">
        <v>1441448.43</v>
      </c>
      <c r="M54" s="52">
        <f t="shared" si="7"/>
        <v>1441448.43</v>
      </c>
      <c r="N54" s="55">
        <v>1441448.43</v>
      </c>
      <c r="O54" s="55"/>
      <c r="P54" s="55"/>
      <c r="Q54" s="15"/>
      <c r="R54" s="19"/>
      <c r="S54" s="20"/>
      <c r="T54" s="20"/>
      <c r="U54" s="12"/>
      <c r="V54" s="12"/>
      <c r="W54" s="12"/>
      <c r="X54" s="12"/>
    </row>
    <row r="55" spans="1:24" s="13" customFormat="1" ht="20.25" customHeight="1">
      <c r="A55" s="137" t="s">
        <v>39</v>
      </c>
      <c r="B55" s="137"/>
      <c r="C55" s="137"/>
      <c r="D55" s="53">
        <f t="shared" si="8"/>
        <v>0</v>
      </c>
      <c r="E55" s="54"/>
      <c r="F55" s="54"/>
      <c r="G55" s="54"/>
      <c r="H55" s="53">
        <f t="shared" si="9"/>
        <v>9933820</v>
      </c>
      <c r="I55" s="54">
        <v>9933820</v>
      </c>
      <c r="J55" s="54"/>
      <c r="K55" s="54"/>
      <c r="L55" s="83">
        <v>2464212.75</v>
      </c>
      <c r="M55" s="52">
        <f t="shared" si="7"/>
        <v>2464212.75</v>
      </c>
      <c r="N55" s="55">
        <v>2464212.75</v>
      </c>
      <c r="O55" s="55"/>
      <c r="P55" s="55"/>
      <c r="Q55" s="15"/>
      <c r="R55" s="19"/>
      <c r="S55" s="20"/>
      <c r="T55" s="20"/>
      <c r="U55" s="12"/>
      <c r="V55" s="12"/>
      <c r="W55" s="12"/>
      <c r="X55" s="12"/>
    </row>
    <row r="56" spans="1:24" s="13" customFormat="1" ht="19.5" customHeight="1">
      <c r="A56" s="137" t="s">
        <v>40</v>
      </c>
      <c r="B56" s="137"/>
      <c r="C56" s="137"/>
      <c r="D56" s="53">
        <f t="shared" si="8"/>
        <v>0</v>
      </c>
      <c r="E56" s="54"/>
      <c r="F56" s="54"/>
      <c r="G56" s="54"/>
      <c r="H56" s="53">
        <f t="shared" si="9"/>
        <v>1080000</v>
      </c>
      <c r="I56" s="54">
        <v>1080000</v>
      </c>
      <c r="J56" s="54"/>
      <c r="K56" s="54"/>
      <c r="L56" s="83">
        <v>264204.59</v>
      </c>
      <c r="M56" s="52">
        <f t="shared" si="7"/>
        <v>264204.59</v>
      </c>
      <c r="N56" s="55">
        <v>264204.59</v>
      </c>
      <c r="O56" s="55"/>
      <c r="P56" s="55"/>
      <c r="Q56" s="15"/>
      <c r="R56" s="19"/>
      <c r="S56" s="20"/>
      <c r="T56" s="20"/>
      <c r="U56" s="12"/>
      <c r="V56" s="12"/>
      <c r="W56" s="12"/>
      <c r="X56" s="12"/>
    </row>
    <row r="57" spans="1:24" s="13" customFormat="1" ht="18.75" customHeight="1">
      <c r="A57" s="137" t="s">
        <v>41</v>
      </c>
      <c r="B57" s="137"/>
      <c r="C57" s="137"/>
      <c r="D57" s="53">
        <f t="shared" si="8"/>
        <v>0</v>
      </c>
      <c r="E57" s="54"/>
      <c r="F57" s="54"/>
      <c r="G57" s="54"/>
      <c r="H57" s="53">
        <f t="shared" si="9"/>
        <v>79630</v>
      </c>
      <c r="I57" s="54">
        <v>79630</v>
      </c>
      <c r="J57" s="54"/>
      <c r="K57" s="54"/>
      <c r="L57" s="83">
        <v>7590</v>
      </c>
      <c r="M57" s="52">
        <f t="shared" si="7"/>
        <v>7590</v>
      </c>
      <c r="N57" s="55">
        <v>7590</v>
      </c>
      <c r="O57" s="55"/>
      <c r="P57" s="55"/>
      <c r="Q57" s="15"/>
      <c r="R57" s="19"/>
      <c r="S57" s="20"/>
      <c r="T57" s="20"/>
      <c r="U57" s="12"/>
      <c r="V57" s="12"/>
      <c r="W57" s="12"/>
      <c r="X57" s="12"/>
    </row>
    <row r="58" spans="1:24" s="13" customFormat="1" ht="22.5" customHeight="1">
      <c r="A58" s="137" t="s">
        <v>42</v>
      </c>
      <c r="B58" s="137"/>
      <c r="C58" s="137"/>
      <c r="D58" s="53">
        <f t="shared" si="8"/>
        <v>0</v>
      </c>
      <c r="E58" s="54"/>
      <c r="F58" s="54"/>
      <c r="G58" s="54"/>
      <c r="H58" s="53">
        <f t="shared" si="9"/>
        <v>4464743</v>
      </c>
      <c r="I58" s="54">
        <v>4464743</v>
      </c>
      <c r="J58" s="54"/>
      <c r="K58" s="54"/>
      <c r="L58" s="83">
        <v>1243927.28</v>
      </c>
      <c r="M58" s="52">
        <f t="shared" si="7"/>
        <v>1243927.28</v>
      </c>
      <c r="N58" s="55">
        <v>1243927.28</v>
      </c>
      <c r="O58" s="55"/>
      <c r="P58" s="55"/>
      <c r="Q58" s="15"/>
      <c r="R58" s="19"/>
      <c r="S58" s="20"/>
      <c r="T58" s="20"/>
      <c r="U58" s="12"/>
      <c r="V58" s="12"/>
      <c r="W58" s="12"/>
      <c r="X58" s="12"/>
    </row>
    <row r="59" spans="1:24" s="13" customFormat="1" ht="20.25" customHeight="1">
      <c r="A59" s="137" t="s">
        <v>43</v>
      </c>
      <c r="B59" s="137"/>
      <c r="C59" s="137"/>
      <c r="D59" s="53">
        <f aca="true" t="shared" si="10" ref="D59:D65">E59+F59</f>
        <v>228413</v>
      </c>
      <c r="E59" s="54">
        <f>181049+47364</f>
        <v>228413</v>
      </c>
      <c r="F59" s="54"/>
      <c r="G59" s="54"/>
      <c r="H59" s="53">
        <f aca="true" t="shared" si="11" ref="H59:H65">I59+J59</f>
        <v>355966.5</v>
      </c>
      <c r="I59" s="54">
        <f>181049+174917.5</f>
        <v>355966.5</v>
      </c>
      <c r="J59" s="54"/>
      <c r="K59" s="54"/>
      <c r="L59" s="83">
        <v>173258.5</v>
      </c>
      <c r="M59" s="52">
        <f t="shared" si="7"/>
        <v>145742.9</v>
      </c>
      <c r="N59" s="55">
        <v>145742.9</v>
      </c>
      <c r="O59" s="55"/>
      <c r="P59" s="55"/>
      <c r="Q59" s="15"/>
      <c r="R59" s="19"/>
      <c r="S59" s="20"/>
      <c r="T59" s="20"/>
      <c r="U59" s="12"/>
      <c r="V59" s="12"/>
      <c r="W59" s="12"/>
      <c r="X59" s="12"/>
    </row>
    <row r="60" spans="1:24" s="13" customFormat="1" ht="34.5" customHeight="1">
      <c r="A60" s="125" t="s">
        <v>73</v>
      </c>
      <c r="B60" s="126"/>
      <c r="C60" s="127"/>
      <c r="D60" s="53">
        <f t="shared" si="10"/>
        <v>0</v>
      </c>
      <c r="E60" s="54"/>
      <c r="F60" s="54"/>
      <c r="G60" s="54"/>
      <c r="H60" s="53">
        <f t="shared" si="11"/>
        <v>1919992.31</v>
      </c>
      <c r="I60" s="54">
        <v>1919992.31</v>
      </c>
      <c r="J60" s="54"/>
      <c r="K60" s="54"/>
      <c r="L60" s="83">
        <v>546703.01</v>
      </c>
      <c r="M60" s="52">
        <f t="shared" si="7"/>
        <v>546703.01</v>
      </c>
      <c r="N60" s="55">
        <v>546703.01</v>
      </c>
      <c r="O60" s="55"/>
      <c r="P60" s="55"/>
      <c r="Q60" s="15"/>
      <c r="R60" s="19"/>
      <c r="S60" s="20"/>
      <c r="T60" s="20"/>
      <c r="U60" s="12"/>
      <c r="V60" s="12"/>
      <c r="W60" s="12"/>
      <c r="X60" s="12"/>
    </row>
    <row r="61" spans="1:24" s="13" customFormat="1" ht="22.5" customHeight="1">
      <c r="A61" s="144" t="s">
        <v>44</v>
      </c>
      <c r="B61" s="144"/>
      <c r="C61" s="144"/>
      <c r="D61" s="53">
        <f t="shared" si="10"/>
        <v>20190</v>
      </c>
      <c r="E61" s="54">
        <v>20190</v>
      </c>
      <c r="F61" s="54"/>
      <c r="G61" s="54"/>
      <c r="H61" s="53">
        <f t="shared" si="11"/>
        <v>20541.07</v>
      </c>
      <c r="I61" s="54">
        <v>20541.07</v>
      </c>
      <c r="J61" s="54"/>
      <c r="K61" s="54"/>
      <c r="L61" s="83">
        <v>2511.07</v>
      </c>
      <c r="M61" s="52">
        <f>N61</f>
        <v>1816.46</v>
      </c>
      <c r="N61" s="55">
        <v>1816.46</v>
      </c>
      <c r="O61" s="55"/>
      <c r="P61" s="55"/>
      <c r="Q61" s="15"/>
      <c r="R61" s="19"/>
      <c r="S61" s="23"/>
      <c r="T61" s="20"/>
      <c r="U61" s="12"/>
      <c r="V61" s="12"/>
      <c r="W61" s="12"/>
      <c r="X61" s="12"/>
    </row>
    <row r="62" spans="1:24" s="13" customFormat="1" ht="21.75" customHeight="1">
      <c r="A62" s="143" t="s">
        <v>45</v>
      </c>
      <c r="B62" s="143"/>
      <c r="C62" s="143"/>
      <c r="D62" s="53">
        <f t="shared" si="10"/>
        <v>3100</v>
      </c>
      <c r="E62" s="54">
        <v>3100</v>
      </c>
      <c r="F62" s="54"/>
      <c r="G62" s="54"/>
      <c r="H62" s="53">
        <f t="shared" si="11"/>
        <v>4297.41</v>
      </c>
      <c r="I62" s="54">
        <v>4297.41</v>
      </c>
      <c r="J62" s="54"/>
      <c r="K62" s="54"/>
      <c r="L62" s="83">
        <v>1197.41</v>
      </c>
      <c r="M62" s="52">
        <f aca="true" t="shared" si="12" ref="M62:M68">N62+O62</f>
        <v>1197.41</v>
      </c>
      <c r="N62" s="55">
        <v>1197.41</v>
      </c>
      <c r="O62" s="55"/>
      <c r="P62" s="55"/>
      <c r="Q62" s="15"/>
      <c r="R62" s="19"/>
      <c r="S62" s="20"/>
      <c r="T62" s="20"/>
      <c r="U62" s="12"/>
      <c r="V62" s="12"/>
      <c r="W62" s="12"/>
      <c r="X62" s="12"/>
    </row>
    <row r="63" spans="1:24" s="13" customFormat="1" ht="38.25" customHeight="1">
      <c r="A63" s="143" t="s">
        <v>46</v>
      </c>
      <c r="B63" s="143"/>
      <c r="C63" s="143"/>
      <c r="D63" s="53">
        <f t="shared" si="10"/>
        <v>1000</v>
      </c>
      <c r="E63" s="54">
        <v>1000</v>
      </c>
      <c r="F63" s="54"/>
      <c r="G63" s="54"/>
      <c r="H63" s="53">
        <f t="shared" si="11"/>
        <v>1000</v>
      </c>
      <c r="I63" s="54">
        <v>1000</v>
      </c>
      <c r="J63" s="54"/>
      <c r="K63" s="54"/>
      <c r="L63" s="83"/>
      <c r="M63" s="52">
        <f t="shared" si="12"/>
        <v>0</v>
      </c>
      <c r="N63" s="55"/>
      <c r="O63" s="55"/>
      <c r="P63" s="55"/>
      <c r="Q63" s="15"/>
      <c r="R63" s="19"/>
      <c r="S63" s="20"/>
      <c r="T63" s="20"/>
      <c r="U63" s="12"/>
      <c r="V63" s="12"/>
      <c r="W63" s="12"/>
      <c r="X63" s="12"/>
    </row>
    <row r="64" spans="1:24" s="13" customFormat="1" ht="19.5" customHeight="1">
      <c r="A64" s="143" t="s">
        <v>47</v>
      </c>
      <c r="B64" s="143"/>
      <c r="C64" s="143"/>
      <c r="D64" s="53">
        <f t="shared" si="10"/>
        <v>5710</v>
      </c>
      <c r="E64" s="54">
        <v>5710</v>
      </c>
      <c r="F64" s="54"/>
      <c r="G64" s="54"/>
      <c r="H64" s="53">
        <f t="shared" si="11"/>
        <v>5710</v>
      </c>
      <c r="I64" s="54">
        <v>5710</v>
      </c>
      <c r="J64" s="54"/>
      <c r="K64" s="54"/>
      <c r="L64" s="83">
        <v>800</v>
      </c>
      <c r="M64" s="52">
        <f t="shared" si="12"/>
        <v>800</v>
      </c>
      <c r="N64" s="55">
        <v>800</v>
      </c>
      <c r="O64" s="55"/>
      <c r="P64" s="55"/>
      <c r="Q64" s="15"/>
      <c r="R64" s="19"/>
      <c r="S64" s="20"/>
      <c r="T64" s="20"/>
      <c r="U64" s="12"/>
      <c r="V64" s="12"/>
      <c r="W64" s="12"/>
      <c r="X64" s="12"/>
    </row>
    <row r="65" spans="1:24" s="13" customFormat="1" ht="34.5" customHeight="1">
      <c r="A65" s="143" t="s">
        <v>48</v>
      </c>
      <c r="B65" s="143"/>
      <c r="C65" s="143"/>
      <c r="D65" s="53">
        <f t="shared" si="10"/>
        <v>8822581</v>
      </c>
      <c r="E65" s="54">
        <v>8505300</v>
      </c>
      <c r="F65" s="54">
        <v>317281</v>
      </c>
      <c r="G65" s="54"/>
      <c r="H65" s="53">
        <f t="shared" si="11"/>
        <v>8846193.12</v>
      </c>
      <c r="I65" s="54">
        <v>8514421.37</v>
      </c>
      <c r="J65" s="54">
        <v>331771.75</v>
      </c>
      <c r="K65" s="54"/>
      <c r="L65" s="83">
        <v>2096168.37</v>
      </c>
      <c r="M65" s="52">
        <f t="shared" si="12"/>
        <v>2172998.05</v>
      </c>
      <c r="N65" s="55">
        <v>2084654.44</v>
      </c>
      <c r="O65" s="55">
        <v>88343.61</v>
      </c>
      <c r="P65" s="55"/>
      <c r="Q65" s="15"/>
      <c r="R65" s="19"/>
      <c r="S65" s="23"/>
      <c r="T65" s="20"/>
      <c r="U65" s="12"/>
      <c r="V65" s="12"/>
      <c r="W65" s="12"/>
      <c r="X65" s="12"/>
    </row>
    <row r="66" spans="1:24" s="13" customFormat="1" ht="66" customHeight="1">
      <c r="A66" s="143" t="s">
        <v>49</v>
      </c>
      <c r="B66" s="143"/>
      <c r="C66" s="143"/>
      <c r="D66" s="53">
        <f>E66</f>
        <v>272598</v>
      </c>
      <c r="E66" s="54">
        <v>272598</v>
      </c>
      <c r="F66" s="54"/>
      <c r="G66" s="54"/>
      <c r="H66" s="53">
        <f>I66</f>
        <v>272598</v>
      </c>
      <c r="I66" s="54">
        <v>272598</v>
      </c>
      <c r="J66" s="54"/>
      <c r="K66" s="54"/>
      <c r="L66" s="83">
        <v>88045.54</v>
      </c>
      <c r="M66" s="52">
        <f t="shared" si="12"/>
        <v>87775</v>
      </c>
      <c r="N66" s="55">
        <v>87775</v>
      </c>
      <c r="O66" s="55"/>
      <c r="P66" s="55"/>
      <c r="Q66" s="15"/>
      <c r="R66" s="19"/>
      <c r="S66" s="20"/>
      <c r="T66" s="20"/>
      <c r="U66" s="12"/>
      <c r="V66" s="12"/>
      <c r="W66" s="12"/>
      <c r="X66" s="12"/>
    </row>
    <row r="67" spans="1:24" s="13" customFormat="1" ht="36" customHeight="1">
      <c r="A67" s="143" t="s">
        <v>50</v>
      </c>
      <c r="B67" s="143"/>
      <c r="C67" s="143"/>
      <c r="D67" s="53">
        <f>E67+F67</f>
        <v>2099200</v>
      </c>
      <c r="E67" s="54">
        <v>2099200</v>
      </c>
      <c r="F67" s="54"/>
      <c r="G67" s="54"/>
      <c r="H67" s="53">
        <f>I67+J67</f>
        <v>2125965.94</v>
      </c>
      <c r="I67" s="54">
        <v>2113082.94</v>
      </c>
      <c r="J67" s="54">
        <v>12883</v>
      </c>
      <c r="K67" s="54"/>
      <c r="L67" s="83">
        <v>529156.94</v>
      </c>
      <c r="M67" s="52">
        <f t="shared" si="12"/>
        <v>502815.07</v>
      </c>
      <c r="N67" s="55">
        <v>489932.07</v>
      </c>
      <c r="O67" s="55">
        <v>12883</v>
      </c>
      <c r="P67" s="55"/>
      <c r="Q67" s="15"/>
      <c r="R67" s="19"/>
      <c r="S67" s="20"/>
      <c r="T67" s="20"/>
      <c r="U67" s="12"/>
      <c r="V67" s="12"/>
      <c r="W67" s="12"/>
      <c r="X67" s="12"/>
    </row>
    <row r="68" spans="1:24" s="13" customFormat="1" ht="36.75" customHeight="1">
      <c r="A68" s="143" t="s">
        <v>51</v>
      </c>
      <c r="B68" s="143"/>
      <c r="C68" s="143"/>
      <c r="D68" s="53">
        <f>E68</f>
        <v>0</v>
      </c>
      <c r="E68" s="54"/>
      <c r="F68" s="54"/>
      <c r="G68" s="54"/>
      <c r="H68" s="53">
        <f>I68+J68</f>
        <v>15853281</v>
      </c>
      <c r="I68" s="54">
        <v>15853281</v>
      </c>
      <c r="J68" s="54"/>
      <c r="K68" s="54"/>
      <c r="L68" s="83">
        <v>3936319.06</v>
      </c>
      <c r="M68" s="52">
        <f t="shared" si="12"/>
        <v>3936319.06</v>
      </c>
      <c r="N68" s="55">
        <v>3936319.06</v>
      </c>
      <c r="O68" s="55"/>
      <c r="P68" s="55"/>
      <c r="Q68" s="15"/>
      <c r="R68" s="19"/>
      <c r="S68" s="20"/>
      <c r="T68" s="20"/>
      <c r="U68" s="12"/>
      <c r="V68" s="12"/>
      <c r="W68" s="12"/>
      <c r="X68" s="12"/>
    </row>
    <row r="69" spans="1:24" s="13" customFormat="1" ht="21.75" customHeight="1">
      <c r="A69" s="143" t="s">
        <v>52</v>
      </c>
      <c r="B69" s="143"/>
      <c r="C69" s="143"/>
      <c r="D69" s="53">
        <f>D70</f>
        <v>39000</v>
      </c>
      <c r="E69" s="54">
        <f aca="true" t="shared" si="13" ref="E69:P69">E70</f>
        <v>39000</v>
      </c>
      <c r="F69" s="54">
        <f t="shared" si="13"/>
        <v>0</v>
      </c>
      <c r="G69" s="54">
        <f t="shared" si="13"/>
        <v>0</v>
      </c>
      <c r="H69" s="53">
        <f t="shared" si="13"/>
        <v>39000</v>
      </c>
      <c r="I69" s="54">
        <f t="shared" si="13"/>
        <v>39000</v>
      </c>
      <c r="J69" s="54">
        <f t="shared" si="13"/>
        <v>0</v>
      </c>
      <c r="K69" s="54">
        <f t="shared" si="13"/>
        <v>0</v>
      </c>
      <c r="L69" s="83">
        <f t="shared" si="13"/>
        <v>0</v>
      </c>
      <c r="M69" s="52">
        <f t="shared" si="13"/>
        <v>0</v>
      </c>
      <c r="N69" s="55">
        <f t="shared" si="13"/>
        <v>0</v>
      </c>
      <c r="O69" s="55">
        <f t="shared" si="13"/>
        <v>0</v>
      </c>
      <c r="P69" s="55">
        <f t="shared" si="13"/>
        <v>0</v>
      </c>
      <c r="Q69" s="15"/>
      <c r="R69" s="19"/>
      <c r="S69" s="20"/>
      <c r="T69" s="20"/>
      <c r="U69" s="12"/>
      <c r="V69" s="12"/>
      <c r="W69" s="12"/>
      <c r="X69" s="12"/>
    </row>
    <row r="70" spans="1:24" s="13" customFormat="1" ht="20.25" customHeight="1">
      <c r="A70" s="143" t="s">
        <v>53</v>
      </c>
      <c r="B70" s="143"/>
      <c r="C70" s="143"/>
      <c r="D70" s="53">
        <f aca="true" t="shared" si="14" ref="D70:D76">E70+F70</f>
        <v>39000</v>
      </c>
      <c r="E70" s="54">
        <v>39000</v>
      </c>
      <c r="F70" s="54"/>
      <c r="G70" s="54"/>
      <c r="H70" s="53">
        <f aca="true" t="shared" si="15" ref="H70:H75">I70+J70</f>
        <v>39000</v>
      </c>
      <c r="I70" s="54">
        <v>39000</v>
      </c>
      <c r="J70" s="54"/>
      <c r="K70" s="54"/>
      <c r="L70" s="83"/>
      <c r="M70" s="52">
        <f>N70</f>
        <v>0</v>
      </c>
      <c r="N70" s="55"/>
      <c r="O70" s="55"/>
      <c r="P70" s="55"/>
      <c r="Q70" s="15"/>
      <c r="R70" s="19"/>
      <c r="S70" s="20"/>
      <c r="T70" s="20"/>
      <c r="U70" s="12"/>
      <c r="V70" s="12"/>
      <c r="W70" s="12"/>
      <c r="X70" s="12"/>
    </row>
    <row r="71" spans="1:24" s="13" customFormat="1" ht="20.25" customHeight="1">
      <c r="A71" s="116" t="s">
        <v>54</v>
      </c>
      <c r="B71" s="116"/>
      <c r="C71" s="116"/>
      <c r="D71" s="48">
        <f t="shared" si="14"/>
        <v>37000</v>
      </c>
      <c r="E71" s="49">
        <f>E72</f>
        <v>37000</v>
      </c>
      <c r="F71" s="49">
        <f>F72</f>
        <v>0</v>
      </c>
      <c r="G71" s="49">
        <f>G72</f>
        <v>0</v>
      </c>
      <c r="H71" s="48">
        <f t="shared" si="15"/>
        <v>37000</v>
      </c>
      <c r="I71" s="49">
        <f>I72</f>
        <v>37000</v>
      </c>
      <c r="J71" s="49">
        <f>J72</f>
        <v>0</v>
      </c>
      <c r="K71" s="49">
        <f>K72</f>
        <v>0</v>
      </c>
      <c r="L71" s="82">
        <f>L72</f>
        <v>6500</v>
      </c>
      <c r="M71" s="50">
        <f>N71+O71</f>
        <v>2000</v>
      </c>
      <c r="N71" s="51">
        <f>N72</f>
        <v>2000</v>
      </c>
      <c r="O71" s="51">
        <f>O72</f>
        <v>0</v>
      </c>
      <c r="P71" s="51">
        <f>P72</f>
        <v>0</v>
      </c>
      <c r="Q71" s="15"/>
      <c r="R71" s="21"/>
      <c r="S71" s="22"/>
      <c r="T71" s="22"/>
      <c r="U71" s="12"/>
      <c r="V71" s="12"/>
      <c r="W71" s="12"/>
      <c r="X71" s="12"/>
    </row>
    <row r="72" spans="1:24" s="13" customFormat="1" ht="21" customHeight="1">
      <c r="A72" s="143" t="s">
        <v>55</v>
      </c>
      <c r="B72" s="143"/>
      <c r="C72" s="143"/>
      <c r="D72" s="53">
        <f t="shared" si="14"/>
        <v>37000</v>
      </c>
      <c r="E72" s="54">
        <v>37000</v>
      </c>
      <c r="F72" s="54"/>
      <c r="G72" s="54"/>
      <c r="H72" s="53">
        <f t="shared" si="15"/>
        <v>37000</v>
      </c>
      <c r="I72" s="54">
        <v>37000</v>
      </c>
      <c r="J72" s="54"/>
      <c r="K72" s="54"/>
      <c r="L72" s="83">
        <v>6500</v>
      </c>
      <c r="M72" s="52">
        <f>N72+O72</f>
        <v>2000</v>
      </c>
      <c r="N72" s="55">
        <v>2000</v>
      </c>
      <c r="O72" s="55"/>
      <c r="P72" s="55"/>
      <c r="Q72" s="15"/>
      <c r="R72" s="19"/>
      <c r="S72" s="20"/>
      <c r="T72" s="20"/>
      <c r="U72" s="12"/>
      <c r="V72" s="12"/>
      <c r="W72" s="12"/>
      <c r="X72" s="12"/>
    </row>
    <row r="73" spans="1:24" s="13" customFormat="1" ht="20.25" customHeight="1">
      <c r="A73" s="145" t="s">
        <v>56</v>
      </c>
      <c r="B73" s="145"/>
      <c r="C73" s="145"/>
      <c r="D73" s="48">
        <f t="shared" si="14"/>
        <v>8448690</v>
      </c>
      <c r="E73" s="49">
        <f>E74+E75</f>
        <v>7610800</v>
      </c>
      <c r="F73" s="49">
        <f>F74+F75</f>
        <v>837890</v>
      </c>
      <c r="G73" s="49">
        <f>G74+G75</f>
        <v>0</v>
      </c>
      <c r="H73" s="48">
        <f t="shared" si="15"/>
        <v>8653060.940000001</v>
      </c>
      <c r="I73" s="49">
        <f>I74+I75</f>
        <v>7813202.94</v>
      </c>
      <c r="J73" s="49">
        <f>J74+J75</f>
        <v>839858</v>
      </c>
      <c r="K73" s="49">
        <f>K74+K75</f>
        <v>0</v>
      </c>
      <c r="L73" s="82">
        <f>L74+L75</f>
        <v>2436962.94</v>
      </c>
      <c r="M73" s="50">
        <f>N73+O73</f>
        <v>2541745.2399999998</v>
      </c>
      <c r="N73" s="51">
        <f>N74+N75</f>
        <v>2395721.71</v>
      </c>
      <c r="O73" s="51">
        <f>O74+O75</f>
        <v>146023.53</v>
      </c>
      <c r="P73" s="51">
        <f>P74+P75</f>
        <v>0</v>
      </c>
      <c r="Q73" s="15"/>
      <c r="R73" s="21"/>
      <c r="S73" s="22"/>
      <c r="T73" s="22"/>
      <c r="U73" s="12"/>
      <c r="V73" s="12"/>
      <c r="W73" s="12"/>
      <c r="X73" s="12"/>
    </row>
    <row r="74" spans="1:24" s="13" customFormat="1" ht="21.75" customHeight="1">
      <c r="A74" s="137" t="s">
        <v>57</v>
      </c>
      <c r="B74" s="137"/>
      <c r="C74" s="137"/>
      <c r="D74" s="53">
        <f t="shared" si="14"/>
        <v>60000</v>
      </c>
      <c r="E74" s="54">
        <v>60000</v>
      </c>
      <c r="F74" s="54"/>
      <c r="G74" s="54"/>
      <c r="H74" s="53">
        <f t="shared" si="15"/>
        <v>62620</v>
      </c>
      <c r="I74" s="54">
        <v>62620</v>
      </c>
      <c r="J74" s="54"/>
      <c r="K74" s="54"/>
      <c r="L74" s="83">
        <v>15120</v>
      </c>
      <c r="M74" s="52">
        <f>N74+O74</f>
        <v>12157</v>
      </c>
      <c r="N74" s="55">
        <v>12157</v>
      </c>
      <c r="O74" s="55"/>
      <c r="P74" s="55"/>
      <c r="Q74" s="15"/>
      <c r="R74" s="19"/>
      <c r="S74" s="20"/>
      <c r="T74" s="20"/>
      <c r="U74" s="12"/>
      <c r="V74" s="12"/>
      <c r="W74" s="12"/>
      <c r="X74" s="12"/>
    </row>
    <row r="75" spans="1:24" s="13" customFormat="1" ht="36" customHeight="1">
      <c r="A75" s="143" t="s">
        <v>58</v>
      </c>
      <c r="B75" s="143"/>
      <c r="C75" s="143"/>
      <c r="D75" s="53">
        <f t="shared" si="14"/>
        <v>8388690</v>
      </c>
      <c r="E75" s="54">
        <v>7550800</v>
      </c>
      <c r="F75" s="54">
        <v>837890</v>
      </c>
      <c r="G75" s="54"/>
      <c r="H75" s="53">
        <f t="shared" si="15"/>
        <v>8590440.940000001</v>
      </c>
      <c r="I75" s="54">
        <v>7750582.94</v>
      </c>
      <c r="J75" s="54">
        <v>839858</v>
      </c>
      <c r="K75" s="54"/>
      <c r="L75" s="83">
        <v>2421842.94</v>
      </c>
      <c r="M75" s="52">
        <f>N75+O75</f>
        <v>2529588.2399999998</v>
      </c>
      <c r="N75" s="55">
        <v>2383564.71</v>
      </c>
      <c r="O75" s="55">
        <v>146023.53</v>
      </c>
      <c r="P75" s="55"/>
      <c r="Q75" s="15"/>
      <c r="R75" s="19"/>
      <c r="S75" s="20"/>
      <c r="T75" s="20"/>
      <c r="U75" s="12"/>
      <c r="V75" s="12"/>
      <c r="W75" s="12"/>
      <c r="X75" s="12"/>
    </row>
    <row r="76" spans="1:24" s="13" customFormat="1" ht="33.75" customHeight="1">
      <c r="A76" s="150" t="s">
        <v>59</v>
      </c>
      <c r="B76" s="150"/>
      <c r="C76" s="150"/>
      <c r="D76" s="61">
        <f t="shared" si="14"/>
        <v>33843514</v>
      </c>
      <c r="E76" s="61">
        <f>E45+E49+E71+E73+E47+E69</f>
        <v>32186911</v>
      </c>
      <c r="F76" s="61">
        <f>F45+F49+F71+F73+F47+F69</f>
        <v>1656603</v>
      </c>
      <c r="G76" s="61">
        <f>G45+G49+G71+G73+G47+G69</f>
        <v>500000</v>
      </c>
      <c r="H76" s="59">
        <f>H45+H49+H71+H73+H47+H69</f>
        <v>139167392.84</v>
      </c>
      <c r="I76" s="59">
        <f>I45+I47+I49+I71+I73+I69</f>
        <v>137381448.09</v>
      </c>
      <c r="J76" s="59">
        <f>J45+J47+J49+J71+J73+J69</f>
        <v>1785944.75</v>
      </c>
      <c r="K76" s="59">
        <f>K45+K47+K49+K71+K73+K69</f>
        <v>600000</v>
      </c>
      <c r="L76" s="59">
        <f>L45+L49+L71+L73+L47+L69</f>
        <v>35641156.370000005</v>
      </c>
      <c r="M76" s="61">
        <f>M45+M49+M71+M73+M47+M69</f>
        <v>35604606.24</v>
      </c>
      <c r="N76" s="61">
        <f>N45+N47+N49+N71+N73+N69</f>
        <v>35357356.1</v>
      </c>
      <c r="O76" s="95">
        <f>O45+O47+O49+O71+O73+O69</f>
        <v>247250.14</v>
      </c>
      <c r="P76" s="61">
        <f>P45+P47+P49+P71+P73+P69</f>
        <v>0</v>
      </c>
      <c r="Q76" s="15"/>
      <c r="R76" s="24"/>
      <c r="S76" s="24"/>
      <c r="T76" s="24"/>
      <c r="U76" s="12"/>
      <c r="V76" s="12"/>
      <c r="W76" s="12"/>
      <c r="X76" s="12"/>
    </row>
    <row r="77" spans="1:24" s="25" customFormat="1" ht="17.25" customHeight="1">
      <c r="A77" s="93"/>
      <c r="B77" s="93"/>
      <c r="C77" s="93"/>
      <c r="D77" s="93"/>
      <c r="E77" s="93"/>
      <c r="F77" s="93"/>
      <c r="G77" s="93"/>
      <c r="H77" s="93"/>
      <c r="I77" s="94"/>
      <c r="J77" s="93"/>
      <c r="K77" s="93"/>
      <c r="L77" s="93"/>
      <c r="M77" s="93"/>
      <c r="N77" s="94"/>
      <c r="O77" s="93"/>
      <c r="P77" s="37"/>
      <c r="Q77" s="12"/>
      <c r="R77" s="12"/>
      <c r="S77" s="12"/>
      <c r="T77" s="12"/>
      <c r="U77" s="12"/>
      <c r="V77" s="12"/>
      <c r="W77" s="12"/>
      <c r="X77" s="12"/>
    </row>
    <row r="78" spans="1:24" s="8" customFormat="1" ht="33">
      <c r="A78" s="151" t="s">
        <v>60</v>
      </c>
      <c r="B78" s="151"/>
      <c r="C78" s="151"/>
      <c r="D78" s="151"/>
      <c r="E78" s="151"/>
      <c r="F78" s="151"/>
      <c r="G78" s="151"/>
      <c r="H78" s="151"/>
      <c r="I78" s="151"/>
      <c r="J78" s="151"/>
      <c r="K78" s="151"/>
      <c r="L78" s="151"/>
      <c r="M78" s="151"/>
      <c r="N78" s="151"/>
      <c r="O78" s="151"/>
      <c r="P78" s="26"/>
      <c r="Q78" s="12"/>
      <c r="R78" s="12"/>
      <c r="S78" s="12"/>
      <c r="T78" s="12"/>
      <c r="U78" s="12"/>
      <c r="V78" s="12"/>
      <c r="W78" s="12"/>
      <c r="X78" s="12"/>
    </row>
    <row r="79" spans="1:24" s="8" customFormat="1" ht="9" customHeight="1">
      <c r="A79" s="26"/>
      <c r="B79" s="26"/>
      <c r="C79" s="26"/>
      <c r="D79" s="26"/>
      <c r="E79" s="26"/>
      <c r="F79" s="26"/>
      <c r="G79" s="26"/>
      <c r="H79" s="92"/>
      <c r="I79" s="90"/>
      <c r="J79" s="26"/>
      <c r="K79" s="26"/>
      <c r="L79" s="26"/>
      <c r="M79" s="26"/>
      <c r="N79" s="26"/>
      <c r="O79" s="26"/>
      <c r="P79" s="26"/>
      <c r="Q79" s="12"/>
      <c r="R79" s="12"/>
      <c r="S79" s="12"/>
      <c r="T79" s="12"/>
      <c r="U79" s="12"/>
      <c r="V79" s="12"/>
      <c r="W79" s="12"/>
      <c r="X79" s="12"/>
    </row>
    <row r="80" spans="1:17" s="27" customFormat="1" ht="33">
      <c r="A80" s="152"/>
      <c r="B80" s="152"/>
      <c r="C80" s="152"/>
      <c r="D80" s="152"/>
      <c r="E80" s="152"/>
      <c r="F80" s="152"/>
      <c r="G80" s="152"/>
      <c r="H80" s="152"/>
      <c r="I80" s="152"/>
      <c r="J80" s="152"/>
      <c r="K80" s="152"/>
      <c r="L80" s="152"/>
      <c r="M80" s="152"/>
      <c r="N80" s="152"/>
      <c r="O80" s="152"/>
      <c r="P80" s="39"/>
      <c r="Q80" s="12"/>
    </row>
    <row r="81" spans="1:17" s="27" customFormat="1" ht="33">
      <c r="A81" s="99"/>
      <c r="B81" s="99"/>
      <c r="C81" s="99"/>
      <c r="D81" s="99"/>
      <c r="E81" s="99"/>
      <c r="F81" s="99"/>
      <c r="G81" s="99"/>
      <c r="H81" s="99"/>
      <c r="I81" s="99"/>
      <c r="J81" s="99"/>
      <c r="K81" s="99"/>
      <c r="L81" s="99"/>
      <c r="M81" s="99"/>
      <c r="N81" s="100"/>
      <c r="O81" s="100"/>
      <c r="P81" s="40"/>
      <c r="Q81" s="12"/>
    </row>
    <row r="82" spans="1:16" s="8" customFormat="1" ht="20.25">
      <c r="A82" s="153"/>
      <c r="B82" s="153"/>
      <c r="C82" s="153"/>
      <c r="D82" s="153"/>
      <c r="E82" s="153"/>
      <c r="F82" s="153"/>
      <c r="G82" s="153"/>
      <c r="H82" s="153"/>
      <c r="I82" s="153"/>
      <c r="J82" s="153"/>
      <c r="K82" s="153"/>
      <c r="L82" s="153"/>
      <c r="M82" s="153"/>
      <c r="N82" s="153"/>
      <c r="O82" s="153"/>
      <c r="P82" s="38"/>
    </row>
    <row r="83" spans="1:16" s="8" customFormat="1" ht="16.5">
      <c r="A83" s="146"/>
      <c r="B83" s="146"/>
      <c r="C83" s="146"/>
      <c r="D83" s="28"/>
      <c r="E83" s="28"/>
      <c r="F83" s="28"/>
      <c r="G83" s="28"/>
      <c r="H83" s="29"/>
      <c r="I83" s="29"/>
      <c r="J83" s="30"/>
      <c r="K83" s="30"/>
      <c r="L83" s="30"/>
      <c r="M83" s="154"/>
      <c r="N83" s="154"/>
      <c r="O83" s="31"/>
      <c r="P83" s="31"/>
    </row>
    <row r="84" spans="1:16" s="8" customFormat="1" ht="17.25" customHeight="1">
      <c r="A84" s="146"/>
      <c r="B84" s="146"/>
      <c r="C84" s="146"/>
      <c r="D84" s="32"/>
      <c r="E84" s="2"/>
      <c r="F84" s="2"/>
      <c r="G84" s="2"/>
      <c r="H84" s="3"/>
      <c r="I84" s="3"/>
      <c r="J84" s="33"/>
      <c r="K84" s="33"/>
      <c r="L84" s="33"/>
      <c r="M84" s="147"/>
      <c r="N84" s="147"/>
      <c r="O84" s="3"/>
      <c r="P84" s="3"/>
    </row>
    <row r="85" spans="1:16" s="8" customFormat="1" ht="16.5">
      <c r="A85" s="149"/>
      <c r="B85" s="149"/>
      <c r="C85" s="149"/>
      <c r="D85" s="2"/>
      <c r="E85" s="2"/>
      <c r="F85" s="2"/>
      <c r="G85" s="2"/>
      <c r="H85" s="3"/>
      <c r="I85" s="3"/>
      <c r="J85" s="3"/>
      <c r="K85" s="3"/>
      <c r="L85" s="3"/>
      <c r="M85" s="3"/>
      <c r="N85" s="3"/>
      <c r="O85" s="3"/>
      <c r="P85" s="3"/>
    </row>
    <row r="86" spans="1:16" s="8" customFormat="1" ht="16.5">
      <c r="A86" s="34"/>
      <c r="B86" s="34"/>
      <c r="C86" s="34"/>
      <c r="D86" s="2"/>
      <c r="E86" s="2"/>
      <c r="F86" s="2"/>
      <c r="G86" s="2"/>
      <c r="H86" s="3"/>
      <c r="I86" s="3"/>
      <c r="J86" s="3"/>
      <c r="K86" s="3"/>
      <c r="L86" s="3"/>
      <c r="M86" s="3"/>
      <c r="N86" s="3"/>
      <c r="O86" s="3"/>
      <c r="P86" s="3"/>
    </row>
    <row r="87" spans="1:16" s="8" customFormat="1" ht="16.5">
      <c r="A87" s="1"/>
      <c r="B87" s="1"/>
      <c r="C87" s="1"/>
      <c r="D87" s="2"/>
      <c r="E87" s="2"/>
      <c r="F87" s="2"/>
      <c r="G87" s="2"/>
      <c r="H87" s="3"/>
      <c r="I87" s="3"/>
      <c r="J87" s="3"/>
      <c r="K87" s="3"/>
      <c r="L87" s="3"/>
      <c r="M87" s="3"/>
      <c r="N87" s="3"/>
      <c r="O87" s="3"/>
      <c r="P87" s="3"/>
    </row>
    <row r="88" spans="1:16" s="35" customFormat="1" ht="16.5">
      <c r="A88" s="1"/>
      <c r="B88" s="1"/>
      <c r="C88" s="1"/>
      <c r="D88" s="2"/>
      <c r="E88" s="2"/>
      <c r="F88" s="2"/>
      <c r="G88" s="2"/>
      <c r="H88" s="3"/>
      <c r="I88" s="3"/>
      <c r="J88" s="3"/>
      <c r="K88" s="3"/>
      <c r="L88" s="3"/>
      <c r="M88" s="3"/>
      <c r="N88" s="3"/>
      <c r="O88" s="3"/>
      <c r="P88" s="3"/>
    </row>
    <row r="89" spans="1:16" s="8" customFormat="1" ht="16.5">
      <c r="A89" s="1"/>
      <c r="B89" s="1"/>
      <c r="C89" s="1"/>
      <c r="D89" s="2"/>
      <c r="E89" s="2"/>
      <c r="F89" s="2"/>
      <c r="G89" s="2"/>
      <c r="H89" s="3"/>
      <c r="I89" s="3"/>
      <c r="J89" s="3"/>
      <c r="K89" s="3"/>
      <c r="L89" s="3"/>
      <c r="M89" s="3"/>
      <c r="N89" s="3"/>
      <c r="O89" s="3"/>
      <c r="P89" s="3"/>
    </row>
    <row r="90" spans="1:16" s="8" customFormat="1" ht="16.5">
      <c r="A90" s="1"/>
      <c r="B90" s="1"/>
      <c r="C90" s="1"/>
      <c r="D90" s="2"/>
      <c r="E90" s="2"/>
      <c r="F90" s="2"/>
      <c r="G90" s="2"/>
      <c r="H90" s="3"/>
      <c r="I90" s="3"/>
      <c r="J90" s="3"/>
      <c r="K90" s="3"/>
      <c r="L90" s="3"/>
      <c r="M90" s="3"/>
      <c r="N90" s="3"/>
      <c r="O90" s="3"/>
      <c r="P90" s="3"/>
    </row>
    <row r="91" spans="1:16" s="8" customFormat="1" ht="16.5">
      <c r="A91" s="1"/>
      <c r="B91" s="1"/>
      <c r="C91" s="1"/>
      <c r="D91" s="2"/>
      <c r="E91" s="2"/>
      <c r="F91" s="2"/>
      <c r="G91" s="2"/>
      <c r="H91" s="3"/>
      <c r="I91" s="3"/>
      <c r="J91" s="3"/>
      <c r="K91" s="3"/>
      <c r="L91" s="3"/>
      <c r="M91" s="3"/>
      <c r="N91" s="3"/>
      <c r="O91" s="3"/>
      <c r="P91" s="3"/>
    </row>
    <row r="92" spans="1:16" s="8" customFormat="1" ht="16.5">
      <c r="A92" s="1"/>
      <c r="B92" s="1"/>
      <c r="C92" s="1"/>
      <c r="D92" s="2"/>
      <c r="E92" s="2"/>
      <c r="F92" s="2"/>
      <c r="G92" s="2"/>
      <c r="H92" s="3"/>
      <c r="I92" s="3"/>
      <c r="J92" s="3"/>
      <c r="K92" s="3"/>
      <c r="L92" s="3"/>
      <c r="M92" s="3"/>
      <c r="N92" s="3"/>
      <c r="O92" s="3"/>
      <c r="P92" s="3"/>
    </row>
    <row r="93" spans="1:16" s="8" customFormat="1" ht="16.5">
      <c r="A93" s="1"/>
      <c r="B93" s="1"/>
      <c r="C93" s="1"/>
      <c r="D93" s="2"/>
      <c r="E93" s="2"/>
      <c r="F93" s="2"/>
      <c r="G93" s="2"/>
      <c r="H93" s="3"/>
      <c r="I93" s="3"/>
      <c r="J93" s="3"/>
      <c r="K93" s="3"/>
      <c r="L93" s="3"/>
      <c r="M93" s="3"/>
      <c r="N93" s="3"/>
      <c r="O93" s="3"/>
      <c r="P93" s="3"/>
    </row>
    <row r="94" spans="1:16" s="8" customFormat="1" ht="16.5">
      <c r="A94" s="1"/>
      <c r="B94" s="1"/>
      <c r="C94" s="1"/>
      <c r="D94" s="2"/>
      <c r="E94" s="2"/>
      <c r="F94" s="2"/>
      <c r="G94" s="2"/>
      <c r="H94" s="3"/>
      <c r="I94" s="3"/>
      <c r="J94" s="3"/>
      <c r="K94" s="3"/>
      <c r="L94" s="3"/>
      <c r="M94" s="3"/>
      <c r="N94" s="3"/>
      <c r="O94" s="3"/>
      <c r="P94" s="3"/>
    </row>
    <row r="95" spans="1:16" s="8" customFormat="1" ht="16.5">
      <c r="A95" s="1"/>
      <c r="B95" s="1"/>
      <c r="C95" s="1"/>
      <c r="D95" s="2"/>
      <c r="E95" s="2"/>
      <c r="F95" s="2"/>
      <c r="G95" s="2"/>
      <c r="H95" s="3"/>
      <c r="I95" s="3"/>
      <c r="J95" s="3"/>
      <c r="K95" s="3"/>
      <c r="L95" s="3"/>
      <c r="M95" s="3"/>
      <c r="N95" s="3"/>
      <c r="O95" s="3"/>
      <c r="P95" s="3"/>
    </row>
    <row r="96" spans="1:16" s="8" customFormat="1" ht="16.5">
      <c r="A96" s="1"/>
      <c r="B96" s="1"/>
      <c r="C96" s="1"/>
      <c r="D96" s="2"/>
      <c r="E96" s="2"/>
      <c r="F96" s="2"/>
      <c r="G96" s="2"/>
      <c r="H96" s="3"/>
      <c r="I96" s="3"/>
      <c r="J96" s="3"/>
      <c r="K96" s="3"/>
      <c r="L96" s="3"/>
      <c r="M96" s="3"/>
      <c r="N96" s="3"/>
      <c r="O96" s="3"/>
      <c r="P96" s="3"/>
    </row>
    <row r="97" spans="1:16" s="8" customFormat="1" ht="16.5">
      <c r="A97" s="1"/>
      <c r="B97" s="1"/>
      <c r="C97" s="1"/>
      <c r="D97" s="2"/>
      <c r="E97" s="2"/>
      <c r="F97" s="2"/>
      <c r="G97" s="2"/>
      <c r="H97" s="3"/>
      <c r="I97" s="3"/>
      <c r="J97" s="3"/>
      <c r="K97" s="3"/>
      <c r="L97" s="3"/>
      <c r="M97" s="3"/>
      <c r="N97" s="3"/>
      <c r="O97" s="3"/>
      <c r="P97" s="3"/>
    </row>
    <row r="98" spans="1:16" s="8" customFormat="1" ht="16.5">
      <c r="A98" s="1"/>
      <c r="B98" s="1"/>
      <c r="C98" s="1"/>
      <c r="D98" s="2"/>
      <c r="E98" s="2"/>
      <c r="F98" s="2"/>
      <c r="G98" s="2"/>
      <c r="H98" s="3"/>
      <c r="I98" s="3"/>
      <c r="J98" s="3"/>
      <c r="K98" s="3"/>
      <c r="L98" s="3"/>
      <c r="M98" s="3"/>
      <c r="N98" s="3"/>
      <c r="O98" s="3"/>
      <c r="P98" s="3"/>
    </row>
    <row r="99" spans="1:16" s="8" customFormat="1" ht="16.5">
      <c r="A99" s="1"/>
      <c r="B99" s="1"/>
      <c r="C99" s="1"/>
      <c r="D99" s="2"/>
      <c r="E99" s="2"/>
      <c r="F99" s="2"/>
      <c r="G99" s="2"/>
      <c r="H99" s="3"/>
      <c r="I99" s="3"/>
      <c r="J99" s="3"/>
      <c r="K99" s="3"/>
      <c r="L99" s="3"/>
      <c r="M99" s="3"/>
      <c r="N99" s="3"/>
      <c r="O99" s="3"/>
      <c r="P99" s="3"/>
    </row>
    <row r="100" spans="1:16" s="8" customFormat="1" ht="16.5">
      <c r="A100" s="1"/>
      <c r="B100" s="1"/>
      <c r="C100" s="1"/>
      <c r="D100" s="2"/>
      <c r="E100" s="2"/>
      <c r="F100" s="2"/>
      <c r="G100" s="2"/>
      <c r="H100" s="3"/>
      <c r="I100" s="3"/>
      <c r="J100" s="3"/>
      <c r="K100" s="3"/>
      <c r="L100" s="3"/>
      <c r="M100" s="3"/>
      <c r="N100" s="3"/>
      <c r="O100" s="3"/>
      <c r="P100" s="3"/>
    </row>
    <row r="101" spans="1:16" s="8" customFormat="1" ht="16.5">
      <c r="A101" s="1"/>
      <c r="B101" s="1"/>
      <c r="C101" s="1"/>
      <c r="D101" s="2"/>
      <c r="E101" s="2"/>
      <c r="F101" s="2"/>
      <c r="G101" s="2"/>
      <c r="H101" s="3"/>
      <c r="I101" s="3"/>
      <c r="J101" s="3"/>
      <c r="K101" s="3"/>
      <c r="L101" s="3"/>
      <c r="M101" s="3"/>
      <c r="N101" s="3"/>
      <c r="O101" s="3"/>
      <c r="P101" s="3"/>
    </row>
    <row r="102" spans="1:16" s="8" customFormat="1" ht="16.5">
      <c r="A102" s="1"/>
      <c r="B102" s="1"/>
      <c r="C102" s="1"/>
      <c r="D102" s="2"/>
      <c r="E102" s="2"/>
      <c r="F102" s="2"/>
      <c r="G102" s="2"/>
      <c r="H102" s="3"/>
      <c r="I102" s="3"/>
      <c r="J102" s="3"/>
      <c r="K102" s="3"/>
      <c r="L102" s="3"/>
      <c r="M102" s="3"/>
      <c r="N102" s="3"/>
      <c r="O102" s="3"/>
      <c r="P102" s="3"/>
    </row>
    <row r="103" spans="1:16" s="8" customFormat="1" ht="16.5">
      <c r="A103" s="1"/>
      <c r="B103" s="1"/>
      <c r="C103" s="1"/>
      <c r="D103" s="2"/>
      <c r="E103" s="2"/>
      <c r="F103" s="2"/>
      <c r="G103" s="2"/>
      <c r="H103" s="3"/>
      <c r="I103" s="3"/>
      <c r="J103" s="3"/>
      <c r="K103" s="3"/>
      <c r="L103" s="3"/>
      <c r="M103" s="3"/>
      <c r="N103" s="3"/>
      <c r="O103" s="3"/>
      <c r="P103" s="3"/>
    </row>
    <row r="104" spans="1:16" s="8" customFormat="1" ht="16.5">
      <c r="A104" s="1"/>
      <c r="B104" s="1"/>
      <c r="C104" s="1"/>
      <c r="D104" s="2"/>
      <c r="E104" s="2"/>
      <c r="F104" s="2"/>
      <c r="G104" s="2"/>
      <c r="H104" s="3"/>
      <c r="I104" s="3"/>
      <c r="J104" s="3"/>
      <c r="K104" s="3"/>
      <c r="L104" s="3"/>
      <c r="M104" s="3"/>
      <c r="N104" s="3"/>
      <c r="O104" s="3"/>
      <c r="P104" s="3"/>
    </row>
    <row r="105" spans="1:16" s="8" customFormat="1" ht="16.5">
      <c r="A105" s="1"/>
      <c r="B105" s="1"/>
      <c r="C105" s="1"/>
      <c r="D105" s="2"/>
      <c r="E105" s="2"/>
      <c r="F105" s="2"/>
      <c r="G105" s="2"/>
      <c r="H105" s="3"/>
      <c r="I105" s="3"/>
      <c r="J105" s="3"/>
      <c r="K105" s="3"/>
      <c r="L105" s="3"/>
      <c r="M105" s="3"/>
      <c r="N105" s="3"/>
      <c r="O105" s="3"/>
      <c r="P105" s="3"/>
    </row>
    <row r="106" spans="1:16" s="8" customFormat="1" ht="16.5">
      <c r="A106" s="1"/>
      <c r="B106" s="1"/>
      <c r="C106" s="1"/>
      <c r="D106" s="2"/>
      <c r="E106" s="2"/>
      <c r="F106" s="2"/>
      <c r="G106" s="2"/>
      <c r="H106" s="3"/>
      <c r="I106" s="3"/>
      <c r="J106" s="3"/>
      <c r="K106" s="3"/>
      <c r="L106" s="3"/>
      <c r="M106" s="3"/>
      <c r="N106" s="3"/>
      <c r="O106" s="3"/>
      <c r="P106" s="3"/>
    </row>
    <row r="107" spans="1:16" s="8" customFormat="1" ht="16.5">
      <c r="A107" s="1"/>
      <c r="B107" s="1"/>
      <c r="C107" s="1"/>
      <c r="D107" s="2"/>
      <c r="E107" s="2"/>
      <c r="F107" s="2"/>
      <c r="G107" s="2"/>
      <c r="H107" s="3"/>
      <c r="I107" s="3"/>
      <c r="J107" s="3"/>
      <c r="K107" s="3"/>
      <c r="L107" s="3"/>
      <c r="M107" s="3"/>
      <c r="N107" s="3"/>
      <c r="O107" s="3"/>
      <c r="P107" s="3"/>
    </row>
    <row r="108" spans="1:16" s="8" customFormat="1" ht="16.5">
      <c r="A108" s="1"/>
      <c r="B108" s="1"/>
      <c r="C108" s="1"/>
      <c r="D108" s="2"/>
      <c r="E108" s="2"/>
      <c r="F108" s="2"/>
      <c r="G108" s="2"/>
      <c r="H108" s="3"/>
      <c r="I108" s="3"/>
      <c r="J108" s="3"/>
      <c r="K108" s="3"/>
      <c r="L108" s="3"/>
      <c r="M108" s="3"/>
      <c r="N108" s="3"/>
      <c r="O108" s="3"/>
      <c r="P108" s="3"/>
    </row>
    <row r="109" spans="1:16" s="8" customFormat="1" ht="16.5">
      <c r="A109" s="1"/>
      <c r="B109" s="1"/>
      <c r="C109" s="1"/>
      <c r="D109" s="2"/>
      <c r="E109" s="2"/>
      <c r="F109" s="2"/>
      <c r="G109" s="2"/>
      <c r="H109" s="3"/>
      <c r="I109" s="3"/>
      <c r="J109" s="3"/>
      <c r="K109" s="3"/>
      <c r="L109" s="3"/>
      <c r="M109" s="3"/>
      <c r="N109" s="3"/>
      <c r="O109" s="3"/>
      <c r="P109" s="3"/>
    </row>
    <row r="110" spans="1:16" s="8" customFormat="1" ht="16.5">
      <c r="A110" s="1"/>
      <c r="B110" s="1"/>
      <c r="C110" s="1"/>
      <c r="D110" s="2"/>
      <c r="E110" s="2"/>
      <c r="F110" s="2"/>
      <c r="G110" s="2"/>
      <c r="H110" s="3"/>
      <c r="I110" s="3"/>
      <c r="J110" s="3"/>
      <c r="K110" s="3"/>
      <c r="L110" s="3"/>
      <c r="M110" s="3"/>
      <c r="N110" s="3"/>
      <c r="O110" s="3"/>
      <c r="P110" s="3"/>
    </row>
    <row r="111" spans="1:16" s="8" customFormat="1" ht="16.5">
      <c r="A111" s="1"/>
      <c r="B111" s="1"/>
      <c r="C111" s="1"/>
      <c r="D111" s="2"/>
      <c r="E111" s="2"/>
      <c r="F111" s="2"/>
      <c r="G111" s="2"/>
      <c r="H111" s="3"/>
      <c r="I111" s="3"/>
      <c r="J111" s="3"/>
      <c r="K111" s="3"/>
      <c r="L111" s="3"/>
      <c r="M111" s="3"/>
      <c r="N111" s="3"/>
      <c r="O111" s="3"/>
      <c r="P111" s="3"/>
    </row>
    <row r="112" spans="1:16" s="8" customFormat="1" ht="16.5">
      <c r="A112" s="1"/>
      <c r="B112" s="1"/>
      <c r="C112" s="1"/>
      <c r="D112" s="2"/>
      <c r="E112" s="2"/>
      <c r="F112" s="2"/>
      <c r="G112" s="2"/>
      <c r="H112" s="3"/>
      <c r="I112" s="3"/>
      <c r="J112" s="3"/>
      <c r="K112" s="3"/>
      <c r="L112" s="3"/>
      <c r="M112" s="3"/>
      <c r="N112" s="3"/>
      <c r="O112" s="3"/>
      <c r="P112" s="3"/>
    </row>
    <row r="113" spans="1:16" s="8" customFormat="1" ht="16.5">
      <c r="A113" s="1"/>
      <c r="B113" s="1"/>
      <c r="C113" s="1"/>
      <c r="D113" s="2"/>
      <c r="E113" s="2"/>
      <c r="F113" s="2"/>
      <c r="G113" s="2"/>
      <c r="H113" s="3"/>
      <c r="I113" s="3"/>
      <c r="J113" s="3"/>
      <c r="K113" s="3"/>
      <c r="L113" s="3"/>
      <c r="M113" s="3"/>
      <c r="N113" s="3"/>
      <c r="O113" s="3"/>
      <c r="P113" s="3"/>
    </row>
    <row r="114" spans="1:16" s="8" customFormat="1" ht="16.5">
      <c r="A114" s="1"/>
      <c r="B114" s="1"/>
      <c r="C114" s="1"/>
      <c r="D114" s="2"/>
      <c r="E114" s="2"/>
      <c r="F114" s="2"/>
      <c r="G114" s="2"/>
      <c r="H114" s="3"/>
      <c r="I114" s="3"/>
      <c r="J114" s="3"/>
      <c r="K114" s="3"/>
      <c r="L114" s="3"/>
      <c r="M114" s="3"/>
      <c r="N114" s="3"/>
      <c r="O114" s="3"/>
      <c r="P114" s="3"/>
    </row>
    <row r="115" spans="1:16" s="8" customFormat="1" ht="16.5">
      <c r="A115" s="1"/>
      <c r="B115" s="1"/>
      <c r="C115" s="1"/>
      <c r="D115" s="2"/>
      <c r="E115" s="2"/>
      <c r="F115" s="2"/>
      <c r="G115" s="2"/>
      <c r="H115" s="3"/>
      <c r="I115" s="3"/>
      <c r="J115" s="3"/>
      <c r="K115" s="3"/>
      <c r="L115" s="3"/>
      <c r="M115" s="3"/>
      <c r="N115" s="3"/>
      <c r="O115" s="3"/>
      <c r="P115" s="3"/>
    </row>
    <row r="116" spans="1:16" s="8" customFormat="1" ht="16.5">
      <c r="A116" s="1"/>
      <c r="B116" s="1"/>
      <c r="C116" s="1"/>
      <c r="D116" s="2"/>
      <c r="E116" s="2"/>
      <c r="F116" s="2"/>
      <c r="G116" s="2"/>
      <c r="H116" s="3"/>
      <c r="I116" s="3"/>
      <c r="J116" s="3"/>
      <c r="K116" s="3"/>
      <c r="L116" s="3"/>
      <c r="M116" s="3"/>
      <c r="N116" s="3"/>
      <c r="O116" s="3"/>
      <c r="P116" s="3"/>
    </row>
    <row r="117" spans="1:16" s="8" customFormat="1" ht="16.5">
      <c r="A117" s="1"/>
      <c r="B117" s="1"/>
      <c r="C117" s="1"/>
      <c r="D117" s="2"/>
      <c r="E117" s="2"/>
      <c r="F117" s="2"/>
      <c r="G117" s="2"/>
      <c r="H117" s="3"/>
      <c r="I117" s="3"/>
      <c r="J117" s="3"/>
      <c r="K117" s="3"/>
      <c r="L117" s="3"/>
      <c r="M117" s="3"/>
      <c r="N117" s="3"/>
      <c r="O117" s="3"/>
      <c r="P117" s="3"/>
    </row>
    <row r="118" spans="1:16" s="8" customFormat="1" ht="16.5">
      <c r="A118" s="1"/>
      <c r="B118" s="1"/>
      <c r="C118" s="1"/>
      <c r="D118" s="2"/>
      <c r="E118" s="2"/>
      <c r="F118" s="2"/>
      <c r="G118" s="2"/>
      <c r="H118" s="3"/>
      <c r="I118" s="3"/>
      <c r="J118" s="3"/>
      <c r="K118" s="3"/>
      <c r="L118" s="3"/>
      <c r="M118" s="3"/>
      <c r="N118" s="3"/>
      <c r="O118" s="3"/>
      <c r="P118" s="3"/>
    </row>
    <row r="119" spans="1:16" s="8" customFormat="1" ht="16.5">
      <c r="A119" s="1"/>
      <c r="B119" s="1"/>
      <c r="C119" s="1"/>
      <c r="D119" s="2"/>
      <c r="E119" s="2"/>
      <c r="F119" s="2"/>
      <c r="G119" s="2"/>
      <c r="H119" s="3"/>
      <c r="I119" s="3"/>
      <c r="J119" s="3"/>
      <c r="K119" s="3"/>
      <c r="L119" s="3"/>
      <c r="M119" s="3"/>
      <c r="N119" s="3"/>
      <c r="O119" s="3"/>
      <c r="P119" s="3"/>
    </row>
    <row r="120" spans="1:16" s="8" customFormat="1" ht="16.5">
      <c r="A120" s="1"/>
      <c r="B120" s="1"/>
      <c r="C120" s="1"/>
      <c r="D120" s="2"/>
      <c r="E120" s="2"/>
      <c r="F120" s="2"/>
      <c r="G120" s="2"/>
      <c r="H120" s="3"/>
      <c r="I120" s="3"/>
      <c r="J120" s="3"/>
      <c r="K120" s="3"/>
      <c r="L120" s="3"/>
      <c r="M120" s="3"/>
      <c r="N120" s="3"/>
      <c r="O120" s="3"/>
      <c r="P120" s="3"/>
    </row>
    <row r="121" spans="1:16" s="8" customFormat="1" ht="16.5">
      <c r="A121" s="1"/>
      <c r="B121" s="1"/>
      <c r="C121" s="1"/>
      <c r="D121" s="2"/>
      <c r="E121" s="2"/>
      <c r="F121" s="2"/>
      <c r="G121" s="2"/>
      <c r="H121" s="3"/>
      <c r="I121" s="3"/>
      <c r="J121" s="3"/>
      <c r="K121" s="3"/>
      <c r="L121" s="3"/>
      <c r="M121" s="3"/>
      <c r="N121" s="3"/>
      <c r="O121" s="3"/>
      <c r="P121" s="3"/>
    </row>
    <row r="122" spans="1:16" s="8" customFormat="1" ht="16.5">
      <c r="A122" s="1"/>
      <c r="B122" s="1"/>
      <c r="C122" s="1"/>
      <c r="D122" s="2"/>
      <c r="E122" s="2"/>
      <c r="F122" s="2"/>
      <c r="G122" s="2"/>
      <c r="H122" s="3"/>
      <c r="I122" s="3"/>
      <c r="J122" s="3"/>
      <c r="K122" s="3"/>
      <c r="L122" s="3"/>
      <c r="M122" s="3"/>
      <c r="N122" s="3"/>
      <c r="O122" s="3"/>
      <c r="P122" s="3"/>
    </row>
    <row r="123" spans="1:16" s="8" customFormat="1" ht="16.5">
      <c r="A123" s="1"/>
      <c r="B123" s="1"/>
      <c r="C123" s="1"/>
      <c r="D123" s="2"/>
      <c r="E123" s="2"/>
      <c r="F123" s="2"/>
      <c r="G123" s="2"/>
      <c r="H123" s="3"/>
      <c r="I123" s="3"/>
      <c r="J123" s="3"/>
      <c r="K123" s="3"/>
      <c r="L123" s="3"/>
      <c r="M123" s="3"/>
      <c r="N123" s="3"/>
      <c r="O123" s="3"/>
      <c r="P123" s="3"/>
    </row>
    <row r="124" spans="1:16" s="8" customFormat="1" ht="16.5">
      <c r="A124" s="1"/>
      <c r="B124" s="1"/>
      <c r="C124" s="1"/>
      <c r="D124" s="2"/>
      <c r="E124" s="2"/>
      <c r="F124" s="2"/>
      <c r="G124" s="2"/>
      <c r="H124" s="3"/>
      <c r="I124" s="3"/>
      <c r="J124" s="3"/>
      <c r="K124" s="3"/>
      <c r="L124" s="3"/>
      <c r="M124" s="3"/>
      <c r="N124" s="3"/>
      <c r="O124" s="3"/>
      <c r="P124" s="3"/>
    </row>
    <row r="125" spans="1:16" s="8" customFormat="1" ht="16.5">
      <c r="A125" s="1"/>
      <c r="B125" s="1"/>
      <c r="C125" s="1"/>
      <c r="D125" s="2"/>
      <c r="E125" s="2"/>
      <c r="F125" s="2"/>
      <c r="G125" s="2"/>
      <c r="H125" s="3"/>
      <c r="I125" s="3"/>
      <c r="J125" s="3"/>
      <c r="K125" s="3"/>
      <c r="L125" s="3"/>
      <c r="M125" s="3"/>
      <c r="N125" s="3"/>
      <c r="O125" s="3"/>
      <c r="P125" s="3"/>
    </row>
    <row r="126" spans="1:16" s="8" customFormat="1" ht="16.5">
      <c r="A126" s="1"/>
      <c r="B126" s="1"/>
      <c r="C126" s="1"/>
      <c r="D126" s="2"/>
      <c r="E126" s="2"/>
      <c r="F126" s="2"/>
      <c r="G126" s="2"/>
      <c r="H126" s="3"/>
      <c r="I126" s="3"/>
      <c r="J126" s="3"/>
      <c r="K126" s="3"/>
      <c r="L126" s="3"/>
      <c r="M126" s="3"/>
      <c r="N126" s="3"/>
      <c r="O126" s="3"/>
      <c r="P126" s="3"/>
    </row>
    <row r="127" spans="1:16" s="8" customFormat="1" ht="16.5">
      <c r="A127" s="1"/>
      <c r="B127" s="1"/>
      <c r="C127" s="1"/>
      <c r="D127" s="2"/>
      <c r="E127" s="2"/>
      <c r="F127" s="2"/>
      <c r="G127" s="2"/>
      <c r="H127" s="3"/>
      <c r="I127" s="3"/>
      <c r="J127" s="3"/>
      <c r="K127" s="3"/>
      <c r="L127" s="3"/>
      <c r="M127" s="3"/>
      <c r="N127" s="3"/>
      <c r="O127" s="3"/>
      <c r="P127" s="3"/>
    </row>
    <row r="128" spans="1:16" s="8" customFormat="1" ht="16.5">
      <c r="A128" s="1"/>
      <c r="B128" s="1"/>
      <c r="C128" s="1"/>
      <c r="D128" s="2"/>
      <c r="E128" s="2"/>
      <c r="F128" s="2"/>
      <c r="G128" s="2"/>
      <c r="H128" s="3"/>
      <c r="I128" s="3"/>
      <c r="J128" s="3"/>
      <c r="K128" s="3"/>
      <c r="L128" s="3"/>
      <c r="M128" s="3"/>
      <c r="N128" s="3"/>
      <c r="O128" s="3"/>
      <c r="P128" s="3"/>
    </row>
    <row r="129" spans="1:16" s="8" customFormat="1" ht="16.5">
      <c r="A129" s="1"/>
      <c r="B129" s="1"/>
      <c r="C129" s="1"/>
      <c r="D129" s="2"/>
      <c r="E129" s="2"/>
      <c r="F129" s="2"/>
      <c r="G129" s="2"/>
      <c r="H129" s="3"/>
      <c r="I129" s="3"/>
      <c r="J129" s="3"/>
      <c r="K129" s="3"/>
      <c r="L129" s="3"/>
      <c r="M129" s="3"/>
      <c r="N129" s="3"/>
      <c r="O129" s="3"/>
      <c r="P129" s="3"/>
    </row>
    <row r="130" spans="1:16" s="8" customFormat="1" ht="16.5">
      <c r="A130" s="1"/>
      <c r="B130" s="1"/>
      <c r="C130" s="1"/>
      <c r="D130" s="2"/>
      <c r="E130" s="2"/>
      <c r="F130" s="2"/>
      <c r="G130" s="2"/>
      <c r="H130" s="3"/>
      <c r="I130" s="3"/>
      <c r="J130" s="3"/>
      <c r="K130" s="3"/>
      <c r="L130" s="3"/>
      <c r="M130" s="3"/>
      <c r="N130" s="3"/>
      <c r="O130" s="3"/>
      <c r="P130" s="3"/>
    </row>
    <row r="131" spans="1:16" s="8" customFormat="1" ht="16.5">
      <c r="A131" s="1"/>
      <c r="B131" s="1"/>
      <c r="C131" s="1"/>
      <c r="D131" s="2"/>
      <c r="E131" s="2"/>
      <c r="F131" s="2"/>
      <c r="G131" s="2"/>
      <c r="H131" s="3"/>
      <c r="I131" s="3"/>
      <c r="J131" s="3"/>
      <c r="K131" s="3"/>
      <c r="L131" s="3"/>
      <c r="M131" s="3"/>
      <c r="N131" s="3"/>
      <c r="O131" s="3"/>
      <c r="P131" s="3"/>
    </row>
    <row r="132" spans="1:16" s="8" customFormat="1" ht="16.5">
      <c r="A132" s="1"/>
      <c r="B132" s="1"/>
      <c r="C132" s="1"/>
      <c r="D132" s="2"/>
      <c r="E132" s="2"/>
      <c r="F132" s="2"/>
      <c r="G132" s="2"/>
      <c r="H132" s="3"/>
      <c r="I132" s="3"/>
      <c r="J132" s="3"/>
      <c r="K132" s="3"/>
      <c r="L132" s="3"/>
      <c r="M132" s="3"/>
      <c r="N132" s="3"/>
      <c r="O132" s="3"/>
      <c r="P132" s="3"/>
    </row>
    <row r="133" spans="1:16" s="8" customFormat="1" ht="16.5">
      <c r="A133" s="1"/>
      <c r="B133" s="1"/>
      <c r="C133" s="1"/>
      <c r="D133" s="2"/>
      <c r="E133" s="2"/>
      <c r="F133" s="2"/>
      <c r="G133" s="2"/>
      <c r="H133" s="3"/>
      <c r="I133" s="3"/>
      <c r="J133" s="3"/>
      <c r="K133" s="3"/>
      <c r="L133" s="3"/>
      <c r="M133" s="3"/>
      <c r="N133" s="3"/>
      <c r="O133" s="3"/>
      <c r="P133" s="3"/>
    </row>
    <row r="134" spans="1:16" s="8" customFormat="1" ht="16.5">
      <c r="A134" s="1"/>
      <c r="B134" s="1"/>
      <c r="C134" s="1"/>
      <c r="D134" s="2"/>
      <c r="E134" s="2"/>
      <c r="F134" s="2"/>
      <c r="G134" s="2"/>
      <c r="H134" s="3"/>
      <c r="I134" s="3"/>
      <c r="J134" s="3"/>
      <c r="K134" s="3"/>
      <c r="L134" s="3"/>
      <c r="M134" s="3"/>
      <c r="N134" s="3"/>
      <c r="O134" s="3"/>
      <c r="P134" s="3"/>
    </row>
    <row r="135" spans="1:16" s="8" customFormat="1" ht="16.5">
      <c r="A135" s="1"/>
      <c r="B135" s="1"/>
      <c r="C135" s="1"/>
      <c r="D135" s="2"/>
      <c r="E135" s="2"/>
      <c r="F135" s="2"/>
      <c r="G135" s="2"/>
      <c r="H135" s="3"/>
      <c r="I135" s="3"/>
      <c r="J135" s="3"/>
      <c r="K135" s="3"/>
      <c r="L135" s="3"/>
      <c r="M135" s="3"/>
      <c r="N135" s="3"/>
      <c r="O135" s="3"/>
      <c r="P135" s="3"/>
    </row>
    <row r="136" spans="1:16" s="8" customFormat="1" ht="16.5">
      <c r="A136" s="1"/>
      <c r="B136" s="1"/>
      <c r="C136" s="1"/>
      <c r="D136" s="2"/>
      <c r="E136" s="2"/>
      <c r="F136" s="2"/>
      <c r="G136" s="2"/>
      <c r="H136" s="3"/>
      <c r="I136" s="3"/>
      <c r="J136" s="3"/>
      <c r="K136" s="3"/>
      <c r="L136" s="3"/>
      <c r="M136" s="3"/>
      <c r="N136" s="3"/>
      <c r="O136" s="3"/>
      <c r="P136" s="3"/>
    </row>
    <row r="137" spans="1:16" s="8" customFormat="1" ht="16.5">
      <c r="A137" s="1"/>
      <c r="B137" s="1"/>
      <c r="C137" s="1"/>
      <c r="D137" s="2"/>
      <c r="E137" s="2"/>
      <c r="F137" s="2"/>
      <c r="G137" s="2"/>
      <c r="H137" s="3"/>
      <c r="I137" s="3"/>
      <c r="J137" s="3"/>
      <c r="K137" s="3"/>
      <c r="L137" s="3"/>
      <c r="M137" s="3"/>
      <c r="N137" s="3"/>
      <c r="O137" s="3"/>
      <c r="P137" s="3"/>
    </row>
    <row r="138" spans="1:16" s="8" customFormat="1" ht="16.5">
      <c r="A138" s="1"/>
      <c r="B138" s="1"/>
      <c r="C138" s="1"/>
      <c r="D138" s="2"/>
      <c r="E138" s="2"/>
      <c r="F138" s="2"/>
      <c r="G138" s="2"/>
      <c r="H138" s="3"/>
      <c r="I138" s="3"/>
      <c r="J138" s="3"/>
      <c r="K138" s="3"/>
      <c r="L138" s="3"/>
      <c r="M138" s="3"/>
      <c r="N138" s="3"/>
      <c r="O138" s="3"/>
      <c r="P138" s="3"/>
    </row>
    <row r="139" spans="1:16" s="8" customFormat="1" ht="16.5">
      <c r="A139" s="1"/>
      <c r="B139" s="1"/>
      <c r="C139" s="1"/>
      <c r="D139" s="2"/>
      <c r="E139" s="2"/>
      <c r="F139" s="2"/>
      <c r="G139" s="2"/>
      <c r="H139" s="3"/>
      <c r="I139" s="3"/>
      <c r="J139" s="3"/>
      <c r="K139" s="3"/>
      <c r="L139" s="3"/>
      <c r="M139" s="3"/>
      <c r="N139" s="3"/>
      <c r="O139" s="3"/>
      <c r="P139" s="3"/>
    </row>
    <row r="140" spans="1:16" s="8" customFormat="1" ht="16.5">
      <c r="A140" s="1"/>
      <c r="B140" s="1"/>
      <c r="C140" s="1"/>
      <c r="D140" s="2"/>
      <c r="E140" s="2"/>
      <c r="F140" s="2"/>
      <c r="G140" s="2"/>
      <c r="H140" s="3"/>
      <c r="I140" s="3"/>
      <c r="J140" s="3"/>
      <c r="K140" s="3"/>
      <c r="L140" s="3"/>
      <c r="M140" s="3"/>
      <c r="N140" s="3"/>
      <c r="O140" s="3"/>
      <c r="P140" s="3"/>
    </row>
    <row r="141" spans="1:16" s="8" customFormat="1" ht="16.5">
      <c r="A141" s="1"/>
      <c r="B141" s="1"/>
      <c r="C141" s="1"/>
      <c r="D141" s="2"/>
      <c r="E141" s="2"/>
      <c r="F141" s="2"/>
      <c r="G141" s="2"/>
      <c r="H141" s="3"/>
      <c r="I141" s="3"/>
      <c r="J141" s="3"/>
      <c r="K141" s="3"/>
      <c r="L141" s="3"/>
      <c r="M141" s="3"/>
      <c r="N141" s="3"/>
      <c r="O141" s="3"/>
      <c r="P141" s="3"/>
    </row>
    <row r="142" spans="1:16" s="8" customFormat="1" ht="16.5">
      <c r="A142" s="1"/>
      <c r="B142" s="1"/>
      <c r="C142" s="1"/>
      <c r="D142" s="2"/>
      <c r="E142" s="2"/>
      <c r="F142" s="2"/>
      <c r="G142" s="2"/>
      <c r="H142" s="3"/>
      <c r="I142" s="3"/>
      <c r="J142" s="3"/>
      <c r="K142" s="3"/>
      <c r="L142" s="3"/>
      <c r="M142" s="3"/>
      <c r="N142" s="3"/>
      <c r="O142" s="3"/>
      <c r="P142" s="3"/>
    </row>
    <row r="143" spans="1:16" s="8" customFormat="1" ht="16.5">
      <c r="A143" s="1"/>
      <c r="B143" s="1"/>
      <c r="C143" s="1"/>
      <c r="D143" s="2"/>
      <c r="E143" s="2"/>
      <c r="F143" s="2"/>
      <c r="G143" s="2"/>
      <c r="H143" s="3"/>
      <c r="I143" s="3"/>
      <c r="J143" s="3"/>
      <c r="K143" s="3"/>
      <c r="L143" s="3"/>
      <c r="M143" s="3"/>
      <c r="N143" s="3"/>
      <c r="O143" s="3"/>
      <c r="P143" s="3"/>
    </row>
    <row r="144" spans="1:16" s="8" customFormat="1" ht="16.5">
      <c r="A144" s="1"/>
      <c r="B144" s="1"/>
      <c r="C144" s="1"/>
      <c r="D144" s="2"/>
      <c r="E144" s="2"/>
      <c r="F144" s="2"/>
      <c r="G144" s="2"/>
      <c r="H144" s="3"/>
      <c r="I144" s="3"/>
      <c r="J144" s="3"/>
      <c r="K144" s="3"/>
      <c r="L144" s="3"/>
      <c r="M144" s="3"/>
      <c r="N144" s="3"/>
      <c r="O144" s="3"/>
      <c r="P144" s="3"/>
    </row>
    <row r="145" spans="1:16" s="8" customFormat="1" ht="16.5">
      <c r="A145" s="1"/>
      <c r="B145" s="1"/>
      <c r="C145" s="1"/>
      <c r="D145" s="2"/>
      <c r="E145" s="2"/>
      <c r="F145" s="2"/>
      <c r="G145" s="2"/>
      <c r="H145" s="3"/>
      <c r="I145" s="3"/>
      <c r="J145" s="3"/>
      <c r="K145" s="3"/>
      <c r="L145" s="3"/>
      <c r="M145" s="3"/>
      <c r="N145" s="3"/>
      <c r="O145" s="3"/>
      <c r="P145" s="3"/>
    </row>
    <row r="146" spans="1:16" s="8" customFormat="1" ht="16.5">
      <c r="A146" s="1"/>
      <c r="B146" s="1"/>
      <c r="C146" s="1"/>
      <c r="D146" s="2"/>
      <c r="E146" s="2"/>
      <c r="F146" s="2"/>
      <c r="G146" s="2"/>
      <c r="H146" s="3"/>
      <c r="I146" s="3"/>
      <c r="J146" s="3"/>
      <c r="K146" s="3"/>
      <c r="L146" s="3"/>
      <c r="M146" s="3"/>
      <c r="N146" s="3"/>
      <c r="O146" s="3"/>
      <c r="P146" s="3"/>
    </row>
    <row r="147" spans="1:16" s="8" customFormat="1" ht="16.5">
      <c r="A147" s="1"/>
      <c r="B147" s="1"/>
      <c r="C147" s="1"/>
      <c r="D147" s="2"/>
      <c r="E147" s="2"/>
      <c r="F147" s="2"/>
      <c r="G147" s="2"/>
      <c r="H147" s="3"/>
      <c r="I147" s="3"/>
      <c r="J147" s="3"/>
      <c r="K147" s="3"/>
      <c r="L147" s="3"/>
      <c r="M147" s="3"/>
      <c r="N147" s="3"/>
      <c r="O147" s="3"/>
      <c r="P147" s="3"/>
    </row>
    <row r="148" spans="1:16" s="8" customFormat="1" ht="16.5">
      <c r="A148" s="1"/>
      <c r="B148" s="1"/>
      <c r="C148" s="1"/>
      <c r="D148" s="2"/>
      <c r="E148" s="2"/>
      <c r="F148" s="2"/>
      <c r="G148" s="2"/>
      <c r="H148" s="3"/>
      <c r="I148" s="3"/>
      <c r="J148" s="3"/>
      <c r="K148" s="3"/>
      <c r="L148" s="3"/>
      <c r="M148" s="3"/>
      <c r="N148" s="3"/>
      <c r="O148" s="3"/>
      <c r="P148" s="3"/>
    </row>
    <row r="149" spans="1:16" s="8" customFormat="1" ht="16.5">
      <c r="A149" s="1"/>
      <c r="B149" s="1"/>
      <c r="C149" s="1"/>
      <c r="D149" s="2"/>
      <c r="E149" s="2"/>
      <c r="F149" s="2"/>
      <c r="G149" s="2"/>
      <c r="H149" s="3"/>
      <c r="I149" s="3"/>
      <c r="J149" s="3"/>
      <c r="K149" s="3"/>
      <c r="L149" s="3"/>
      <c r="M149" s="3"/>
      <c r="N149" s="3"/>
      <c r="O149" s="3"/>
      <c r="P149" s="3"/>
    </row>
    <row r="150" spans="1:16" s="8" customFormat="1" ht="16.5">
      <c r="A150" s="1"/>
      <c r="B150" s="1"/>
      <c r="C150" s="1"/>
      <c r="D150" s="2"/>
      <c r="E150" s="2"/>
      <c r="F150" s="2"/>
      <c r="G150" s="2"/>
      <c r="H150" s="3"/>
      <c r="I150" s="3"/>
      <c r="J150" s="3"/>
      <c r="K150" s="3"/>
      <c r="L150" s="3"/>
      <c r="M150" s="3"/>
      <c r="N150" s="3"/>
      <c r="O150" s="3"/>
      <c r="P150" s="3"/>
    </row>
    <row r="151" spans="1:16" s="8" customFormat="1" ht="16.5">
      <c r="A151" s="1"/>
      <c r="B151" s="1"/>
      <c r="C151" s="1"/>
      <c r="D151" s="2"/>
      <c r="E151" s="2"/>
      <c r="F151" s="2"/>
      <c r="G151" s="2"/>
      <c r="H151" s="3"/>
      <c r="I151" s="3"/>
      <c r="J151" s="3"/>
      <c r="K151" s="3"/>
      <c r="L151" s="3"/>
      <c r="M151" s="3"/>
      <c r="N151" s="3"/>
      <c r="O151" s="3"/>
      <c r="P151" s="3"/>
    </row>
    <row r="152" spans="1:16" s="8" customFormat="1" ht="16.5">
      <c r="A152" s="1"/>
      <c r="B152" s="1"/>
      <c r="C152" s="1"/>
      <c r="D152" s="2"/>
      <c r="E152" s="2"/>
      <c r="F152" s="2"/>
      <c r="G152" s="2"/>
      <c r="H152" s="3"/>
      <c r="I152" s="3"/>
      <c r="J152" s="3"/>
      <c r="K152" s="3"/>
      <c r="L152" s="3"/>
      <c r="M152" s="3"/>
      <c r="N152" s="3"/>
      <c r="O152" s="3"/>
      <c r="P152" s="3"/>
    </row>
    <row r="153" spans="1:16" s="8" customFormat="1" ht="16.5">
      <c r="A153" s="1"/>
      <c r="B153" s="1"/>
      <c r="C153" s="1"/>
      <c r="D153" s="2"/>
      <c r="E153" s="2"/>
      <c r="F153" s="2"/>
      <c r="G153" s="2"/>
      <c r="H153" s="3"/>
      <c r="I153" s="3"/>
      <c r="J153" s="3"/>
      <c r="K153" s="3"/>
      <c r="L153" s="3"/>
      <c r="M153" s="3"/>
      <c r="N153" s="3"/>
      <c r="O153" s="3"/>
      <c r="P153" s="3"/>
    </row>
    <row r="154" spans="1:16" s="8" customFormat="1" ht="16.5">
      <c r="A154" s="1"/>
      <c r="B154" s="1"/>
      <c r="C154" s="1"/>
      <c r="D154" s="2"/>
      <c r="E154" s="2"/>
      <c r="F154" s="2"/>
      <c r="G154" s="2"/>
      <c r="H154" s="3"/>
      <c r="I154" s="3"/>
      <c r="J154" s="3"/>
      <c r="K154" s="3"/>
      <c r="L154" s="3"/>
      <c r="M154" s="3"/>
      <c r="N154" s="3"/>
      <c r="O154" s="3"/>
      <c r="P154" s="3"/>
    </row>
    <row r="155" spans="1:16" s="8" customFormat="1" ht="16.5">
      <c r="A155" s="1"/>
      <c r="B155" s="1"/>
      <c r="C155" s="1"/>
      <c r="D155" s="2"/>
      <c r="E155" s="2"/>
      <c r="F155" s="2"/>
      <c r="G155" s="2"/>
      <c r="H155" s="3"/>
      <c r="I155" s="3"/>
      <c r="J155" s="3"/>
      <c r="K155" s="3"/>
      <c r="L155" s="3"/>
      <c r="M155" s="3"/>
      <c r="N155" s="3"/>
      <c r="O155" s="3"/>
      <c r="P155" s="3"/>
    </row>
    <row r="156" spans="1:16" s="8" customFormat="1" ht="16.5">
      <c r="A156" s="1"/>
      <c r="B156" s="1"/>
      <c r="C156" s="1"/>
      <c r="D156" s="2"/>
      <c r="E156" s="2"/>
      <c r="F156" s="2"/>
      <c r="G156" s="2"/>
      <c r="H156" s="3"/>
      <c r="I156" s="3"/>
      <c r="J156" s="3"/>
      <c r="K156" s="3"/>
      <c r="L156" s="3"/>
      <c r="M156" s="3"/>
      <c r="N156" s="3"/>
      <c r="O156" s="3"/>
      <c r="P156" s="3"/>
    </row>
    <row r="157" spans="1:16" s="8" customFormat="1" ht="16.5">
      <c r="A157" s="1"/>
      <c r="B157" s="1"/>
      <c r="C157" s="1"/>
      <c r="D157" s="2"/>
      <c r="E157" s="2"/>
      <c r="F157" s="2"/>
      <c r="G157" s="2"/>
      <c r="H157" s="3"/>
      <c r="I157" s="3"/>
      <c r="J157" s="3"/>
      <c r="K157" s="3"/>
      <c r="L157" s="3"/>
      <c r="M157" s="3"/>
      <c r="N157" s="3"/>
      <c r="O157" s="3"/>
      <c r="P157" s="3"/>
    </row>
    <row r="158" spans="1:16" s="8" customFormat="1" ht="16.5">
      <c r="A158" s="1"/>
      <c r="B158" s="1"/>
      <c r="C158" s="1"/>
      <c r="D158" s="2"/>
      <c r="E158" s="2"/>
      <c r="F158" s="2"/>
      <c r="G158" s="2"/>
      <c r="H158" s="3"/>
      <c r="I158" s="3"/>
      <c r="J158" s="3"/>
      <c r="K158" s="3"/>
      <c r="L158" s="3"/>
      <c r="M158" s="3"/>
      <c r="N158" s="3"/>
      <c r="O158" s="3"/>
      <c r="P158" s="3"/>
    </row>
    <row r="159" spans="1:16" s="8" customFormat="1" ht="16.5">
      <c r="A159" s="1"/>
      <c r="B159" s="1"/>
      <c r="C159" s="1"/>
      <c r="D159" s="2"/>
      <c r="E159" s="2"/>
      <c r="F159" s="2"/>
      <c r="G159" s="2"/>
      <c r="H159" s="3"/>
      <c r="I159" s="3"/>
      <c r="J159" s="3"/>
      <c r="K159" s="3"/>
      <c r="L159" s="3"/>
      <c r="M159" s="3"/>
      <c r="N159" s="3"/>
      <c r="O159" s="3"/>
      <c r="P159" s="3"/>
    </row>
    <row r="160" spans="1:16" s="8" customFormat="1" ht="16.5">
      <c r="A160" s="1"/>
      <c r="B160" s="1"/>
      <c r="C160" s="1"/>
      <c r="D160" s="2"/>
      <c r="E160" s="2"/>
      <c r="F160" s="2"/>
      <c r="G160" s="2"/>
      <c r="H160" s="3"/>
      <c r="I160" s="3"/>
      <c r="J160" s="3"/>
      <c r="K160" s="3"/>
      <c r="L160" s="3"/>
      <c r="M160" s="3"/>
      <c r="N160" s="3"/>
      <c r="O160" s="3"/>
      <c r="P160" s="3"/>
    </row>
    <row r="161" spans="1:16" s="8" customFormat="1" ht="16.5">
      <c r="A161" s="1"/>
      <c r="B161" s="1"/>
      <c r="C161" s="1"/>
      <c r="D161" s="2"/>
      <c r="E161" s="2"/>
      <c r="F161" s="2"/>
      <c r="G161" s="2"/>
      <c r="H161" s="3"/>
      <c r="I161" s="3"/>
      <c r="J161" s="3"/>
      <c r="K161" s="3"/>
      <c r="L161" s="3"/>
      <c r="M161" s="3"/>
      <c r="N161" s="3"/>
      <c r="O161" s="3"/>
      <c r="P161" s="3"/>
    </row>
    <row r="162" spans="1:16" s="8" customFormat="1" ht="16.5">
      <c r="A162" s="1"/>
      <c r="B162" s="1"/>
      <c r="C162" s="1"/>
      <c r="D162" s="2"/>
      <c r="E162" s="2"/>
      <c r="F162" s="2"/>
      <c r="G162" s="2"/>
      <c r="H162" s="3"/>
      <c r="I162" s="3"/>
      <c r="J162" s="3"/>
      <c r="K162" s="3"/>
      <c r="L162" s="3"/>
      <c r="M162" s="3"/>
      <c r="N162" s="3"/>
      <c r="O162" s="3"/>
      <c r="P162" s="3"/>
    </row>
    <row r="163" spans="1:16" s="8" customFormat="1" ht="16.5">
      <c r="A163" s="1"/>
      <c r="B163" s="1"/>
      <c r="C163" s="1"/>
      <c r="D163" s="2"/>
      <c r="E163" s="2"/>
      <c r="F163" s="2"/>
      <c r="G163" s="2"/>
      <c r="H163" s="3"/>
      <c r="I163" s="3"/>
      <c r="J163" s="3"/>
      <c r="K163" s="3"/>
      <c r="L163" s="3"/>
      <c r="M163" s="3"/>
      <c r="N163" s="3"/>
      <c r="O163" s="3"/>
      <c r="P163" s="3"/>
    </row>
    <row r="164" spans="1:16" s="8" customFormat="1" ht="16.5">
      <c r="A164" s="1"/>
      <c r="B164" s="1"/>
      <c r="C164" s="1"/>
      <c r="D164" s="2"/>
      <c r="E164" s="2"/>
      <c r="F164" s="2"/>
      <c r="G164" s="2"/>
      <c r="H164" s="3"/>
      <c r="I164" s="3"/>
      <c r="J164" s="3"/>
      <c r="K164" s="3"/>
      <c r="L164" s="3"/>
      <c r="M164" s="3"/>
      <c r="N164" s="3"/>
      <c r="O164" s="3"/>
      <c r="P164" s="3"/>
    </row>
    <row r="165" spans="1:16" s="8" customFormat="1" ht="16.5">
      <c r="A165" s="1"/>
      <c r="B165" s="1"/>
      <c r="C165" s="1"/>
      <c r="D165" s="2"/>
      <c r="E165" s="2"/>
      <c r="F165" s="2"/>
      <c r="G165" s="2"/>
      <c r="H165" s="3"/>
      <c r="I165" s="3"/>
      <c r="J165" s="3"/>
      <c r="K165" s="3"/>
      <c r="L165" s="3"/>
      <c r="M165" s="3"/>
      <c r="N165" s="3"/>
      <c r="O165" s="3"/>
      <c r="P165" s="3"/>
    </row>
    <row r="166" spans="1:16" s="8" customFormat="1" ht="16.5">
      <c r="A166" s="1"/>
      <c r="B166" s="1"/>
      <c r="C166" s="1"/>
      <c r="D166" s="2"/>
      <c r="E166" s="2"/>
      <c r="F166" s="2"/>
      <c r="G166" s="2"/>
      <c r="H166" s="3"/>
      <c r="I166" s="3"/>
      <c r="J166" s="3"/>
      <c r="K166" s="3"/>
      <c r="L166" s="3"/>
      <c r="M166" s="3"/>
      <c r="N166" s="3"/>
      <c r="O166" s="3"/>
      <c r="P166" s="3"/>
    </row>
    <row r="167" spans="1:16" s="8" customFormat="1" ht="16.5">
      <c r="A167" s="1"/>
      <c r="B167" s="1"/>
      <c r="C167" s="1"/>
      <c r="D167" s="2"/>
      <c r="E167" s="2"/>
      <c r="F167" s="2"/>
      <c r="G167" s="2"/>
      <c r="H167" s="3"/>
      <c r="I167" s="3"/>
      <c r="J167" s="3"/>
      <c r="K167" s="3"/>
      <c r="L167" s="3"/>
      <c r="M167" s="3"/>
      <c r="N167" s="3"/>
      <c r="O167" s="3"/>
      <c r="P167" s="3"/>
    </row>
    <row r="168" spans="1:16" s="8" customFormat="1" ht="16.5">
      <c r="A168" s="1"/>
      <c r="B168" s="1"/>
      <c r="C168" s="1"/>
      <c r="D168" s="2"/>
      <c r="E168" s="2"/>
      <c r="F168" s="2"/>
      <c r="G168" s="2"/>
      <c r="H168" s="3"/>
      <c r="I168" s="3"/>
      <c r="J168" s="3"/>
      <c r="K168" s="3"/>
      <c r="L168" s="3"/>
      <c r="M168" s="3"/>
      <c r="N168" s="3"/>
      <c r="O168" s="3"/>
      <c r="P168" s="3"/>
    </row>
    <row r="169" spans="1:16" s="8" customFormat="1" ht="16.5">
      <c r="A169" s="1"/>
      <c r="B169" s="1"/>
      <c r="C169" s="1"/>
      <c r="D169" s="2"/>
      <c r="E169" s="2"/>
      <c r="F169" s="2"/>
      <c r="G169" s="2"/>
      <c r="H169" s="3"/>
      <c r="I169" s="3"/>
      <c r="J169" s="3"/>
      <c r="K169" s="3"/>
      <c r="L169" s="3"/>
      <c r="M169" s="3"/>
      <c r="N169" s="3"/>
      <c r="O169" s="3"/>
      <c r="P169" s="3"/>
    </row>
    <row r="170" spans="1:16" s="8" customFormat="1" ht="16.5">
      <c r="A170" s="1"/>
      <c r="B170" s="1"/>
      <c r="C170" s="1"/>
      <c r="D170" s="2"/>
      <c r="E170" s="2"/>
      <c r="F170" s="2"/>
      <c r="G170" s="2"/>
      <c r="H170" s="3"/>
      <c r="I170" s="3"/>
      <c r="J170" s="3"/>
      <c r="K170" s="3"/>
      <c r="L170" s="3"/>
      <c r="M170" s="3"/>
      <c r="N170" s="3"/>
      <c r="O170" s="3"/>
      <c r="P170" s="3"/>
    </row>
    <row r="171" spans="1:16" s="8" customFormat="1" ht="16.5">
      <c r="A171" s="1"/>
      <c r="B171" s="1"/>
      <c r="C171" s="1"/>
      <c r="D171" s="2"/>
      <c r="E171" s="2"/>
      <c r="F171" s="2"/>
      <c r="G171" s="2"/>
      <c r="H171" s="3"/>
      <c r="I171" s="3"/>
      <c r="J171" s="3"/>
      <c r="K171" s="3"/>
      <c r="L171" s="3"/>
      <c r="M171" s="3"/>
      <c r="N171" s="3"/>
      <c r="O171" s="3"/>
      <c r="P171" s="3"/>
    </row>
    <row r="172" spans="1:16" s="8" customFormat="1" ht="16.5">
      <c r="A172" s="1"/>
      <c r="B172" s="1"/>
      <c r="C172" s="1"/>
      <c r="D172" s="2"/>
      <c r="E172" s="2"/>
      <c r="F172" s="2"/>
      <c r="G172" s="2"/>
      <c r="H172" s="3"/>
      <c r="I172" s="3"/>
      <c r="J172" s="3"/>
      <c r="K172" s="3"/>
      <c r="L172" s="3"/>
      <c r="M172" s="3"/>
      <c r="N172" s="3"/>
      <c r="O172" s="3"/>
      <c r="P172" s="3"/>
    </row>
    <row r="173" spans="1:16" s="8" customFormat="1" ht="16.5">
      <c r="A173" s="1"/>
      <c r="B173" s="1"/>
      <c r="C173" s="1"/>
      <c r="D173" s="2"/>
      <c r="E173" s="2"/>
      <c r="F173" s="2"/>
      <c r="G173" s="2"/>
      <c r="H173" s="3"/>
      <c r="I173" s="3"/>
      <c r="J173" s="3"/>
      <c r="K173" s="3"/>
      <c r="L173" s="3"/>
      <c r="M173" s="3"/>
      <c r="N173" s="3"/>
      <c r="O173" s="3"/>
      <c r="P173" s="3"/>
    </row>
    <row r="174" spans="1:16" s="8" customFormat="1" ht="16.5">
      <c r="A174" s="1"/>
      <c r="B174" s="1"/>
      <c r="C174" s="1"/>
      <c r="D174" s="2"/>
      <c r="E174" s="2"/>
      <c r="F174" s="2"/>
      <c r="G174" s="2"/>
      <c r="H174" s="3"/>
      <c r="I174" s="3"/>
      <c r="J174" s="3"/>
      <c r="K174" s="3"/>
      <c r="L174" s="3"/>
      <c r="M174" s="3"/>
      <c r="N174" s="3"/>
      <c r="O174" s="3"/>
      <c r="P174" s="3"/>
    </row>
    <row r="175" spans="1:16" s="8" customFormat="1" ht="16.5">
      <c r="A175" s="1"/>
      <c r="B175" s="1"/>
      <c r="C175" s="1"/>
      <c r="D175" s="2"/>
      <c r="E175" s="2"/>
      <c r="F175" s="2"/>
      <c r="G175" s="2"/>
      <c r="H175" s="3"/>
      <c r="I175" s="3"/>
      <c r="J175" s="3"/>
      <c r="K175" s="3"/>
      <c r="L175" s="3"/>
      <c r="M175" s="3"/>
      <c r="N175" s="3"/>
      <c r="O175" s="3"/>
      <c r="P175" s="3"/>
    </row>
    <row r="176" spans="1:16" s="8" customFormat="1" ht="16.5">
      <c r="A176" s="1"/>
      <c r="B176" s="1"/>
      <c r="C176" s="1"/>
      <c r="D176" s="2"/>
      <c r="E176" s="2"/>
      <c r="F176" s="2"/>
      <c r="G176" s="2"/>
      <c r="H176" s="3"/>
      <c r="I176" s="3"/>
      <c r="J176" s="3"/>
      <c r="K176" s="3"/>
      <c r="L176" s="3"/>
      <c r="M176" s="3"/>
      <c r="N176" s="3"/>
      <c r="O176" s="3"/>
      <c r="P176" s="3"/>
    </row>
    <row r="177" spans="1:16" s="8" customFormat="1" ht="16.5">
      <c r="A177" s="1"/>
      <c r="B177" s="1"/>
      <c r="C177" s="1"/>
      <c r="D177" s="2"/>
      <c r="E177" s="2"/>
      <c r="F177" s="2"/>
      <c r="G177" s="2"/>
      <c r="H177" s="3"/>
      <c r="I177" s="3"/>
      <c r="J177" s="3"/>
      <c r="K177" s="3"/>
      <c r="L177" s="3"/>
      <c r="M177" s="3"/>
      <c r="N177" s="3"/>
      <c r="O177" s="3"/>
      <c r="P177" s="3"/>
    </row>
    <row r="178" spans="1:16" s="8" customFormat="1" ht="16.5">
      <c r="A178" s="1"/>
      <c r="B178" s="1"/>
      <c r="C178" s="1"/>
      <c r="D178" s="2"/>
      <c r="E178" s="2"/>
      <c r="F178" s="2"/>
      <c r="G178" s="2"/>
      <c r="H178" s="3"/>
      <c r="I178" s="3"/>
      <c r="J178" s="3"/>
      <c r="K178" s="3"/>
      <c r="L178" s="3"/>
      <c r="M178" s="3"/>
      <c r="N178" s="3"/>
      <c r="O178" s="3"/>
      <c r="P178" s="3"/>
    </row>
    <row r="179" spans="1:16" s="8" customFormat="1" ht="16.5">
      <c r="A179" s="1"/>
      <c r="B179" s="1"/>
      <c r="C179" s="1"/>
      <c r="D179" s="2"/>
      <c r="E179" s="2"/>
      <c r="F179" s="2"/>
      <c r="G179" s="2"/>
      <c r="H179" s="3"/>
      <c r="I179" s="3"/>
      <c r="J179" s="3"/>
      <c r="K179" s="3"/>
      <c r="L179" s="3"/>
      <c r="M179" s="3"/>
      <c r="N179" s="3"/>
      <c r="O179" s="3"/>
      <c r="P179" s="3"/>
    </row>
    <row r="180" spans="1:16" s="8" customFormat="1" ht="16.5">
      <c r="A180" s="1"/>
      <c r="B180" s="1"/>
      <c r="C180" s="1"/>
      <c r="D180" s="2"/>
      <c r="E180" s="2"/>
      <c r="F180" s="2"/>
      <c r="G180" s="2"/>
      <c r="H180" s="3"/>
      <c r="I180" s="3"/>
      <c r="J180" s="3"/>
      <c r="K180" s="3"/>
      <c r="L180" s="3"/>
      <c r="M180" s="3"/>
      <c r="N180" s="3"/>
      <c r="O180" s="3"/>
      <c r="P180" s="3"/>
    </row>
    <row r="181" spans="1:16" s="8" customFormat="1" ht="16.5">
      <c r="A181" s="1"/>
      <c r="B181" s="1"/>
      <c r="C181" s="1"/>
      <c r="D181" s="2"/>
      <c r="E181" s="2"/>
      <c r="F181" s="2"/>
      <c r="G181" s="2"/>
      <c r="H181" s="3"/>
      <c r="I181" s="3"/>
      <c r="J181" s="3"/>
      <c r="K181" s="3"/>
      <c r="L181" s="3"/>
      <c r="M181" s="3"/>
      <c r="N181" s="3"/>
      <c r="O181" s="3"/>
      <c r="P181" s="3"/>
    </row>
    <row r="182" spans="1:16" s="8" customFormat="1" ht="16.5">
      <c r="A182" s="1"/>
      <c r="B182" s="1"/>
      <c r="C182" s="1"/>
      <c r="D182" s="2"/>
      <c r="E182" s="2"/>
      <c r="F182" s="2"/>
      <c r="G182" s="2"/>
      <c r="H182" s="3"/>
      <c r="I182" s="3"/>
      <c r="J182" s="3"/>
      <c r="K182" s="3"/>
      <c r="L182" s="3"/>
      <c r="M182" s="3"/>
      <c r="N182" s="3"/>
      <c r="O182" s="3"/>
      <c r="P182" s="3"/>
    </row>
    <row r="183" spans="1:16" s="8" customFormat="1" ht="16.5">
      <c r="A183" s="1"/>
      <c r="B183" s="1"/>
      <c r="C183" s="1"/>
      <c r="D183" s="2"/>
      <c r="E183" s="2"/>
      <c r="F183" s="2"/>
      <c r="G183" s="2"/>
      <c r="H183" s="3"/>
      <c r="I183" s="3"/>
      <c r="J183" s="3"/>
      <c r="K183" s="3"/>
      <c r="L183" s="3"/>
      <c r="M183" s="3"/>
      <c r="N183" s="3"/>
      <c r="O183" s="3"/>
      <c r="P183" s="3"/>
    </row>
    <row r="184" spans="1:16" s="8" customFormat="1" ht="16.5">
      <c r="A184" s="1"/>
      <c r="B184" s="1"/>
      <c r="C184" s="1"/>
      <c r="D184" s="2"/>
      <c r="E184" s="2"/>
      <c r="F184" s="2"/>
      <c r="G184" s="2"/>
      <c r="H184" s="3"/>
      <c r="I184" s="3"/>
      <c r="J184" s="3"/>
      <c r="K184" s="3"/>
      <c r="L184" s="3"/>
      <c r="M184" s="3"/>
      <c r="N184" s="3"/>
      <c r="O184" s="3"/>
      <c r="P184" s="3"/>
    </row>
    <row r="185" spans="1:16" s="8" customFormat="1" ht="16.5">
      <c r="A185" s="1"/>
      <c r="B185" s="1"/>
      <c r="C185" s="1"/>
      <c r="D185" s="2"/>
      <c r="E185" s="2"/>
      <c r="F185" s="2"/>
      <c r="G185" s="2"/>
      <c r="H185" s="3"/>
      <c r="I185" s="3"/>
      <c r="J185" s="3"/>
      <c r="K185" s="3"/>
      <c r="L185" s="3"/>
      <c r="M185" s="3"/>
      <c r="N185" s="3"/>
      <c r="O185" s="3"/>
      <c r="P185" s="3"/>
    </row>
    <row r="186" spans="1:16" s="8" customFormat="1" ht="16.5">
      <c r="A186" s="1"/>
      <c r="B186" s="1"/>
      <c r="C186" s="1"/>
      <c r="D186" s="2"/>
      <c r="E186" s="2"/>
      <c r="F186" s="2"/>
      <c r="G186" s="2"/>
      <c r="H186" s="3"/>
      <c r="I186" s="3"/>
      <c r="J186" s="3"/>
      <c r="K186" s="3"/>
      <c r="L186" s="3"/>
      <c r="M186" s="3"/>
      <c r="N186" s="3"/>
      <c r="O186" s="3"/>
      <c r="P186" s="3"/>
    </row>
    <row r="187" spans="1:16" s="8" customFormat="1" ht="16.5">
      <c r="A187" s="1"/>
      <c r="B187" s="1"/>
      <c r="C187" s="1"/>
      <c r="D187" s="2"/>
      <c r="E187" s="2"/>
      <c r="F187" s="2"/>
      <c r="G187" s="2"/>
      <c r="H187" s="3"/>
      <c r="I187" s="3"/>
      <c r="J187" s="3"/>
      <c r="K187" s="3"/>
      <c r="L187" s="3"/>
      <c r="M187" s="3"/>
      <c r="N187" s="3"/>
      <c r="O187" s="3"/>
      <c r="P187" s="3"/>
    </row>
    <row r="188" spans="1:16" s="8" customFormat="1" ht="16.5">
      <c r="A188" s="1"/>
      <c r="B188" s="1"/>
      <c r="C188" s="1"/>
      <c r="D188" s="2"/>
      <c r="E188" s="2"/>
      <c r="F188" s="2"/>
      <c r="G188" s="2"/>
      <c r="H188" s="3"/>
      <c r="I188" s="3"/>
      <c r="J188" s="3"/>
      <c r="K188" s="3"/>
      <c r="L188" s="3"/>
      <c r="M188" s="3"/>
      <c r="N188" s="3"/>
      <c r="O188" s="3"/>
      <c r="P188" s="3"/>
    </row>
    <row r="189" spans="1:16" s="8" customFormat="1" ht="16.5">
      <c r="A189" s="1"/>
      <c r="B189" s="1"/>
      <c r="C189" s="1"/>
      <c r="D189" s="2"/>
      <c r="E189" s="2"/>
      <c r="F189" s="2"/>
      <c r="G189" s="2"/>
      <c r="H189" s="3"/>
      <c r="I189" s="3"/>
      <c r="J189" s="3"/>
      <c r="K189" s="3"/>
      <c r="L189" s="3"/>
      <c r="M189" s="3"/>
      <c r="N189" s="3"/>
      <c r="O189" s="3"/>
      <c r="P189" s="3"/>
    </row>
    <row r="190" spans="1:16" s="8" customFormat="1" ht="16.5">
      <c r="A190" s="1"/>
      <c r="B190" s="1"/>
      <c r="C190" s="1"/>
      <c r="D190" s="2"/>
      <c r="E190" s="2"/>
      <c r="F190" s="2"/>
      <c r="G190" s="2"/>
      <c r="H190" s="3"/>
      <c r="I190" s="3"/>
      <c r="J190" s="3"/>
      <c r="K190" s="3"/>
      <c r="L190" s="3"/>
      <c r="M190" s="3"/>
      <c r="N190" s="3"/>
      <c r="O190" s="3"/>
      <c r="P190" s="3"/>
    </row>
    <row r="191" spans="1:16" s="8" customFormat="1" ht="16.5">
      <c r="A191" s="1"/>
      <c r="B191" s="1"/>
      <c r="C191" s="1"/>
      <c r="D191" s="2"/>
      <c r="E191" s="2"/>
      <c r="F191" s="2"/>
      <c r="G191" s="2"/>
      <c r="H191" s="3"/>
      <c r="I191" s="3"/>
      <c r="J191" s="3"/>
      <c r="K191" s="3"/>
      <c r="L191" s="3"/>
      <c r="M191" s="3"/>
      <c r="N191" s="3"/>
      <c r="O191" s="3"/>
      <c r="P191" s="3"/>
    </row>
    <row r="192" spans="1:16" s="8" customFormat="1" ht="16.5">
      <c r="A192" s="1"/>
      <c r="B192" s="1"/>
      <c r="C192" s="1"/>
      <c r="D192" s="2"/>
      <c r="E192" s="2"/>
      <c r="F192" s="2"/>
      <c r="G192" s="2"/>
      <c r="H192" s="3"/>
      <c r="I192" s="3"/>
      <c r="J192" s="3"/>
      <c r="K192" s="3"/>
      <c r="L192" s="3"/>
      <c r="M192" s="3"/>
      <c r="N192" s="3"/>
      <c r="O192" s="3"/>
      <c r="P192" s="3"/>
    </row>
    <row r="193" spans="1:16" s="8" customFormat="1" ht="16.5">
      <c r="A193" s="1"/>
      <c r="B193" s="1"/>
      <c r="C193" s="1"/>
      <c r="D193" s="2"/>
      <c r="E193" s="2"/>
      <c r="F193" s="2"/>
      <c r="G193" s="2"/>
      <c r="H193" s="3"/>
      <c r="I193" s="3"/>
      <c r="J193" s="3"/>
      <c r="K193" s="3"/>
      <c r="L193" s="3"/>
      <c r="M193" s="3"/>
      <c r="N193" s="3"/>
      <c r="O193" s="3"/>
      <c r="P193" s="3"/>
    </row>
    <row r="194" spans="1:16" s="8" customFormat="1" ht="16.5">
      <c r="A194" s="1"/>
      <c r="B194" s="1"/>
      <c r="C194" s="1"/>
      <c r="D194" s="2"/>
      <c r="E194" s="2"/>
      <c r="F194" s="2"/>
      <c r="G194" s="2"/>
      <c r="H194" s="3"/>
      <c r="I194" s="3"/>
      <c r="J194" s="3"/>
      <c r="K194" s="3"/>
      <c r="L194" s="3"/>
      <c r="M194" s="3"/>
      <c r="N194" s="3"/>
      <c r="O194" s="3"/>
      <c r="P194" s="3"/>
    </row>
    <row r="195" spans="1:16" s="8" customFormat="1" ht="16.5">
      <c r="A195" s="1"/>
      <c r="B195" s="1"/>
      <c r="C195" s="1"/>
      <c r="D195" s="2"/>
      <c r="E195" s="2"/>
      <c r="F195" s="2"/>
      <c r="G195" s="2"/>
      <c r="H195" s="3"/>
      <c r="I195" s="3"/>
      <c r="J195" s="3"/>
      <c r="K195" s="3"/>
      <c r="L195" s="3"/>
      <c r="M195" s="3"/>
      <c r="N195" s="3"/>
      <c r="O195" s="3"/>
      <c r="P195" s="3"/>
    </row>
    <row r="196" spans="1:16" s="8" customFormat="1" ht="16.5">
      <c r="A196" s="1"/>
      <c r="B196" s="1"/>
      <c r="C196" s="1"/>
      <c r="D196" s="2"/>
      <c r="E196" s="2"/>
      <c r="F196" s="2"/>
      <c r="G196" s="2"/>
      <c r="H196" s="3"/>
      <c r="I196" s="3"/>
      <c r="J196" s="3"/>
      <c r="K196" s="3"/>
      <c r="L196" s="3"/>
      <c r="M196" s="3"/>
      <c r="N196" s="3"/>
      <c r="O196" s="3"/>
      <c r="P196" s="3"/>
    </row>
    <row r="197" spans="1:16" s="8" customFormat="1" ht="16.5">
      <c r="A197" s="1"/>
      <c r="B197" s="1"/>
      <c r="C197" s="1"/>
      <c r="D197" s="2"/>
      <c r="E197" s="2"/>
      <c r="F197" s="2"/>
      <c r="G197" s="2"/>
      <c r="H197" s="3"/>
      <c r="I197" s="3"/>
      <c r="J197" s="3"/>
      <c r="K197" s="3"/>
      <c r="L197" s="3"/>
      <c r="M197" s="3"/>
      <c r="N197" s="3"/>
      <c r="O197" s="3"/>
      <c r="P197" s="3"/>
    </row>
    <row r="198" spans="1:16" s="8" customFormat="1" ht="16.5">
      <c r="A198" s="1"/>
      <c r="B198" s="1"/>
      <c r="C198" s="1"/>
      <c r="D198" s="2"/>
      <c r="E198" s="2"/>
      <c r="F198" s="2"/>
      <c r="G198" s="2"/>
      <c r="H198" s="3"/>
      <c r="I198" s="3"/>
      <c r="J198" s="3"/>
      <c r="K198" s="3"/>
      <c r="L198" s="3"/>
      <c r="M198" s="3"/>
      <c r="N198" s="3"/>
      <c r="O198" s="3"/>
      <c r="P198" s="3"/>
    </row>
    <row r="199" spans="1:16" s="8" customFormat="1" ht="16.5">
      <c r="A199" s="1"/>
      <c r="B199" s="1"/>
      <c r="C199" s="1"/>
      <c r="D199" s="2"/>
      <c r="E199" s="2"/>
      <c r="F199" s="2"/>
      <c r="G199" s="2"/>
      <c r="H199" s="3"/>
      <c r="I199" s="3"/>
      <c r="J199" s="3"/>
      <c r="K199" s="3"/>
      <c r="L199" s="3"/>
      <c r="M199" s="3"/>
      <c r="N199" s="3"/>
      <c r="O199" s="3"/>
      <c r="P199" s="3"/>
    </row>
    <row r="200" spans="1:16" s="8" customFormat="1" ht="16.5">
      <c r="A200" s="1"/>
      <c r="B200" s="1"/>
      <c r="C200" s="1"/>
      <c r="D200" s="2"/>
      <c r="E200" s="2"/>
      <c r="F200" s="2"/>
      <c r="G200" s="2"/>
      <c r="H200" s="3"/>
      <c r="I200" s="3"/>
      <c r="J200" s="3"/>
      <c r="K200" s="3"/>
      <c r="L200" s="3"/>
      <c r="M200" s="3"/>
      <c r="N200" s="3"/>
      <c r="O200" s="3"/>
      <c r="P200" s="3"/>
    </row>
    <row r="201" spans="1:16" s="8" customFormat="1" ht="16.5">
      <c r="A201" s="1"/>
      <c r="B201" s="1"/>
      <c r="C201" s="1"/>
      <c r="D201" s="2"/>
      <c r="E201" s="2"/>
      <c r="F201" s="2"/>
      <c r="G201" s="2"/>
      <c r="H201" s="3"/>
      <c r="I201" s="3"/>
      <c r="J201" s="3"/>
      <c r="K201" s="3"/>
      <c r="L201" s="3"/>
      <c r="M201" s="3"/>
      <c r="N201" s="3"/>
      <c r="O201" s="3"/>
      <c r="P201" s="3"/>
    </row>
    <row r="202" spans="1:16" s="8" customFormat="1" ht="16.5">
      <c r="A202" s="1"/>
      <c r="B202" s="1"/>
      <c r="C202" s="1"/>
      <c r="D202" s="2"/>
      <c r="E202" s="2"/>
      <c r="F202" s="2"/>
      <c r="G202" s="2"/>
      <c r="H202" s="3"/>
      <c r="I202" s="3"/>
      <c r="J202" s="3"/>
      <c r="K202" s="3"/>
      <c r="L202" s="3"/>
      <c r="M202" s="3"/>
      <c r="N202" s="3"/>
      <c r="O202" s="3"/>
      <c r="P202" s="3"/>
    </row>
    <row r="203" spans="1:16" s="8" customFormat="1" ht="16.5">
      <c r="A203" s="1"/>
      <c r="B203" s="1"/>
      <c r="C203" s="1"/>
      <c r="D203" s="2"/>
      <c r="E203" s="2"/>
      <c r="F203" s="2"/>
      <c r="G203" s="2"/>
      <c r="H203" s="3"/>
      <c r="I203" s="3"/>
      <c r="J203" s="3"/>
      <c r="K203" s="3"/>
      <c r="L203" s="3"/>
      <c r="M203" s="3"/>
      <c r="N203" s="3"/>
      <c r="O203" s="3"/>
      <c r="P203" s="3"/>
    </row>
    <row r="204" spans="1:16" s="8" customFormat="1" ht="16.5">
      <c r="A204" s="1"/>
      <c r="B204" s="1"/>
      <c r="C204" s="1"/>
      <c r="D204" s="2"/>
      <c r="E204" s="2"/>
      <c r="F204" s="2"/>
      <c r="G204" s="2"/>
      <c r="H204" s="3"/>
      <c r="I204" s="3"/>
      <c r="J204" s="3"/>
      <c r="K204" s="3"/>
      <c r="L204" s="3"/>
      <c r="M204" s="3"/>
      <c r="N204" s="3"/>
      <c r="O204" s="3"/>
      <c r="P204" s="3"/>
    </row>
    <row r="205" spans="1:16" s="8" customFormat="1" ht="16.5">
      <c r="A205" s="1"/>
      <c r="B205" s="1"/>
      <c r="C205" s="1"/>
      <c r="D205" s="2"/>
      <c r="E205" s="2"/>
      <c r="F205" s="2"/>
      <c r="G205" s="2"/>
      <c r="H205" s="3"/>
      <c r="I205" s="3"/>
      <c r="J205" s="3"/>
      <c r="K205" s="3"/>
      <c r="L205" s="3"/>
      <c r="M205" s="3"/>
      <c r="N205" s="3"/>
      <c r="O205" s="3"/>
      <c r="P205" s="3"/>
    </row>
    <row r="206" spans="1:16" s="8" customFormat="1" ht="16.5">
      <c r="A206" s="1"/>
      <c r="B206" s="1"/>
      <c r="C206" s="1"/>
      <c r="D206" s="2"/>
      <c r="E206" s="2"/>
      <c r="F206" s="2"/>
      <c r="G206" s="2"/>
      <c r="H206" s="3"/>
      <c r="I206" s="3"/>
      <c r="J206" s="3"/>
      <c r="K206" s="3"/>
      <c r="L206" s="3"/>
      <c r="M206" s="3"/>
      <c r="N206" s="3"/>
      <c r="O206" s="3"/>
      <c r="P206" s="3"/>
    </row>
    <row r="207" spans="1:16" s="8" customFormat="1" ht="16.5">
      <c r="A207" s="1"/>
      <c r="B207" s="1"/>
      <c r="C207" s="1"/>
      <c r="D207" s="2"/>
      <c r="E207" s="2"/>
      <c r="F207" s="2"/>
      <c r="G207" s="2"/>
      <c r="H207" s="3"/>
      <c r="I207" s="3"/>
      <c r="J207" s="3"/>
      <c r="K207" s="3"/>
      <c r="L207" s="3"/>
      <c r="M207" s="3"/>
      <c r="N207" s="3"/>
      <c r="O207" s="3"/>
      <c r="P207" s="3"/>
    </row>
    <row r="208" spans="1:16" s="8" customFormat="1" ht="16.5">
      <c r="A208" s="1"/>
      <c r="B208" s="1"/>
      <c r="C208" s="1"/>
      <c r="D208" s="2"/>
      <c r="E208" s="2"/>
      <c r="F208" s="2"/>
      <c r="G208" s="2"/>
      <c r="H208" s="3"/>
      <c r="I208" s="3"/>
      <c r="J208" s="3"/>
      <c r="K208" s="3"/>
      <c r="L208" s="3"/>
      <c r="M208" s="3"/>
      <c r="N208" s="3"/>
      <c r="O208" s="3"/>
      <c r="P208" s="3"/>
    </row>
    <row r="209" spans="1:16" s="8" customFormat="1" ht="16.5">
      <c r="A209" s="1"/>
      <c r="B209" s="1"/>
      <c r="C209" s="1"/>
      <c r="D209" s="2"/>
      <c r="E209" s="2"/>
      <c r="F209" s="2"/>
      <c r="G209" s="2"/>
      <c r="H209" s="3"/>
      <c r="I209" s="3"/>
      <c r="J209" s="3"/>
      <c r="K209" s="3"/>
      <c r="L209" s="3"/>
      <c r="M209" s="3"/>
      <c r="N209" s="3"/>
      <c r="O209" s="3"/>
      <c r="P209" s="3"/>
    </row>
  </sheetData>
  <sheetProtection selectLockedCells="1" selectUnlockedCells="1"/>
  <mergeCells count="113">
    <mergeCell ref="J1:P1"/>
    <mergeCell ref="J2:P2"/>
    <mergeCell ref="J3:P3"/>
    <mergeCell ref="A85:C85"/>
    <mergeCell ref="A76:C76"/>
    <mergeCell ref="A78:O78"/>
    <mergeCell ref="A80:O80"/>
    <mergeCell ref="A82:O82"/>
    <mergeCell ref="A83:C83"/>
    <mergeCell ref="M83:N83"/>
    <mergeCell ref="A72:C72"/>
    <mergeCell ref="A73:C73"/>
    <mergeCell ref="A74:C74"/>
    <mergeCell ref="A75:C75"/>
    <mergeCell ref="A84:C84"/>
    <mergeCell ref="M84:N84"/>
    <mergeCell ref="A66:C66"/>
    <mergeCell ref="A67:C67"/>
    <mergeCell ref="A68:C68"/>
    <mergeCell ref="A69:C69"/>
    <mergeCell ref="A70:C70"/>
    <mergeCell ref="A71:C71"/>
    <mergeCell ref="A59:C59"/>
    <mergeCell ref="A61:C61"/>
    <mergeCell ref="A62:C62"/>
    <mergeCell ref="A63:C63"/>
    <mergeCell ref="A64:C64"/>
    <mergeCell ref="A65:C65"/>
    <mergeCell ref="A53:C53"/>
    <mergeCell ref="A54:C54"/>
    <mergeCell ref="A55:C55"/>
    <mergeCell ref="A56:C56"/>
    <mergeCell ref="A57:C57"/>
    <mergeCell ref="A58:C58"/>
    <mergeCell ref="A47:C47"/>
    <mergeCell ref="A48:C48"/>
    <mergeCell ref="A49:C49"/>
    <mergeCell ref="A50:C50"/>
    <mergeCell ref="A51:C51"/>
    <mergeCell ref="A52:C52"/>
    <mergeCell ref="A44:C44"/>
    <mergeCell ref="A45:C45"/>
    <mergeCell ref="A46:C46"/>
    <mergeCell ref="M41:M43"/>
    <mergeCell ref="R41:R43"/>
    <mergeCell ref="S41:T41"/>
    <mergeCell ref="I42:I43"/>
    <mergeCell ref="J42:J43"/>
    <mergeCell ref="N42:N43"/>
    <mergeCell ref="O42:O43"/>
    <mergeCell ref="S42:S43"/>
    <mergeCell ref="T42:T43"/>
    <mergeCell ref="A36:C36"/>
    <mergeCell ref="A37:C37"/>
    <mergeCell ref="A38:C38"/>
    <mergeCell ref="A41:C43"/>
    <mergeCell ref="D41:D43"/>
    <mergeCell ref="H41:H43"/>
    <mergeCell ref="E42:E43"/>
    <mergeCell ref="F42:F43"/>
    <mergeCell ref="A30:C30"/>
    <mergeCell ref="A31:C31"/>
    <mergeCell ref="A32:C32"/>
    <mergeCell ref="A33:C33"/>
    <mergeCell ref="A34:C34"/>
    <mergeCell ref="A35:C35"/>
    <mergeCell ref="P8:P9"/>
    <mergeCell ref="N41:P41"/>
    <mergeCell ref="P42:P43"/>
    <mergeCell ref="A60:C60"/>
    <mergeCell ref="A19:C19"/>
    <mergeCell ref="A20:C20"/>
    <mergeCell ref="A21:C21"/>
    <mergeCell ref="A22:C22"/>
    <mergeCell ref="A23:C23"/>
    <mergeCell ref="A24:C24"/>
    <mergeCell ref="A10:C10"/>
    <mergeCell ref="G42:G43"/>
    <mergeCell ref="K42:K43"/>
    <mergeCell ref="A14:C14"/>
    <mergeCell ref="A15:C15"/>
    <mergeCell ref="A16:C16"/>
    <mergeCell ref="A17:C17"/>
    <mergeCell ref="A18:C18"/>
    <mergeCell ref="A25:C25"/>
    <mergeCell ref="A26:C26"/>
    <mergeCell ref="E41:G41"/>
    <mergeCell ref="I41:K41"/>
    <mergeCell ref="L41:L43"/>
    <mergeCell ref="A40:P40"/>
    <mergeCell ref="A11:C11"/>
    <mergeCell ref="A12:C12"/>
    <mergeCell ref="A13:C13"/>
    <mergeCell ref="A27:C27"/>
    <mergeCell ref="A28:C28"/>
    <mergeCell ref="A29:C29"/>
    <mergeCell ref="N8:N9"/>
    <mergeCell ref="O8:O9"/>
    <mergeCell ref="A4:O4"/>
    <mergeCell ref="A5:O5"/>
    <mergeCell ref="A7:C9"/>
    <mergeCell ref="D7:D9"/>
    <mergeCell ref="M7:M9"/>
    <mergeCell ref="H7:H9"/>
    <mergeCell ref="L7:L9"/>
    <mergeCell ref="G8:G9"/>
    <mergeCell ref="E7:G7"/>
    <mergeCell ref="I7:K7"/>
    <mergeCell ref="K8:K9"/>
    <mergeCell ref="E8:E9"/>
    <mergeCell ref="F8:F9"/>
    <mergeCell ref="I8:I9"/>
    <mergeCell ref="J8:J9"/>
  </mergeCells>
  <printOptions horizontalCentered="1"/>
  <pageMargins left="0.7874015748031497" right="0.7874015748031497" top="1.1811023622047245" bottom="0.3937007874015748" header="0" footer="0"/>
  <pageSetup horizontalDpi="300" verticalDpi="300" orientation="landscape" paperSize="9" scale="40" r:id="rId1"/>
  <rowBreaks count="1" manualBreakCount="1">
    <brk id="38" max="1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WORK</cp:lastModifiedBy>
  <cp:lastPrinted>2015-05-20T13:45:32Z</cp:lastPrinted>
  <dcterms:modified xsi:type="dcterms:W3CDTF">2015-05-21T07:20:46Z</dcterms:modified>
  <cp:category/>
  <cp:version/>
  <cp:contentType/>
  <cp:contentStatus/>
</cp:coreProperties>
</file>