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аток5" sheetId="1" r:id="rId1"/>
  </sheets>
  <definedNames>
    <definedName name="Excel_BuiltIn_Print_Area_1">'додаток5'!$C$1:$H$62</definedName>
    <definedName name="Excel_BuiltIn_Print_Area_1_1">'додаток5'!$C$1:$H$72</definedName>
    <definedName name="_xlnm.Print_Area" localSheetId="0">'додаток5'!$A$1:$H$67</definedName>
  </definedNames>
  <calcPr fullCalcOnLoad="1"/>
</workbook>
</file>

<file path=xl/sharedStrings.xml><?xml version="1.0" encoding="utf-8"?>
<sst xmlns="http://schemas.openxmlformats.org/spreadsheetml/2006/main" count="154" uniqueCount="111">
  <si>
    <t>грн.</t>
  </si>
  <si>
    <t xml:space="preserve">Виконавчий комітет Саксаганської районної у місті ради </t>
  </si>
  <si>
    <t>0810</t>
  </si>
  <si>
    <t>Інші видатки на соціальний захист населення</t>
  </si>
  <si>
    <t>1090</t>
  </si>
  <si>
    <t>Управління праці та соціального захисту населення виконкому Саксаганської районної у місті ради</t>
  </si>
  <si>
    <t>1040</t>
  </si>
  <si>
    <t>Загальний фонд</t>
  </si>
  <si>
    <t>Спеціальний фонд</t>
  </si>
  <si>
    <t>Найменування місцевої (регіональної) програми</t>
  </si>
  <si>
    <t>Разом загальний та спеціальний фонди</t>
  </si>
  <si>
    <t>Програма розвитку фізичної культури і спорту в Саксаганському районі у 2016-2020 роках</t>
  </si>
  <si>
    <t>0829</t>
  </si>
  <si>
    <t>Видатки на заходи, передбачені державними і місцевими програмами розвитку культури і мистецтва</t>
  </si>
  <si>
    <t>1050</t>
  </si>
  <si>
    <t>ВСЬОГО</t>
  </si>
  <si>
    <t>Організація та проведення громадських робіт</t>
  </si>
  <si>
    <t>0111</t>
  </si>
  <si>
    <t xml:space="preserve">                    до рішення районної у місті ради</t>
  </si>
  <si>
    <t xml:space="preserve">Код  програмної класифікації видатків та кредитування місцевого бюджету   </t>
  </si>
  <si>
    <t>Код ТПКВКМБ/ТКВКБМС</t>
  </si>
  <si>
    <t>Найменування головного розпорядника, відповідального виконавця, бюджетної програми або напряму видатків згідно з типовою відомчою/типовою програмною/тимчасовою класифікацією видатків та кредитування місцевого  бюджету</t>
  </si>
  <si>
    <t>0300000</t>
  </si>
  <si>
    <t>0310000</t>
  </si>
  <si>
    <t>0314040</t>
  </si>
  <si>
    <t>4040</t>
  </si>
  <si>
    <t>0315060</t>
  </si>
  <si>
    <t>5060</t>
  </si>
  <si>
    <t>0313240</t>
  </si>
  <si>
    <t>3240</t>
  </si>
  <si>
    <t>0313400</t>
  </si>
  <si>
    <t>3400</t>
  </si>
  <si>
    <t>1500000</t>
  </si>
  <si>
    <t>1510000</t>
  </si>
  <si>
    <t>1513400</t>
  </si>
  <si>
    <t>0313110</t>
  </si>
  <si>
    <t>3110</t>
  </si>
  <si>
    <t>Заклади і заходи з питань дітей та їх соціального захисту</t>
  </si>
  <si>
    <t>0313112</t>
  </si>
  <si>
    <t>3112</t>
  </si>
  <si>
    <t>Заходи державної політики з питань дітей та їх соціального захисту</t>
  </si>
  <si>
    <t>0313130</t>
  </si>
  <si>
    <t>3130</t>
  </si>
  <si>
    <t>Здійснення соціальної роботи з вразливими категоріями населення</t>
  </si>
  <si>
    <t>0313133</t>
  </si>
  <si>
    <t>3133</t>
  </si>
  <si>
    <t>Заходи державної політики із забезпечення рівних прав та можливостей жінок і чоловіків</t>
  </si>
  <si>
    <t>0313134</t>
  </si>
  <si>
    <t>3134</t>
  </si>
  <si>
    <t>Заходи державної політики з питань сім'ї</t>
  </si>
  <si>
    <t>0313140</t>
  </si>
  <si>
    <t>3140</t>
  </si>
  <si>
    <t>0310170</t>
  </si>
  <si>
    <t>0170</t>
  </si>
  <si>
    <t>0316060</t>
  </si>
  <si>
    <t>6060</t>
  </si>
  <si>
    <t>0620</t>
  </si>
  <si>
    <t>Благоустрій міст, сіл, селищ</t>
  </si>
  <si>
    <t>Програма реалізації заходів на розвиток благоустрою на 2017-2019 роки</t>
  </si>
  <si>
    <t>1513180</t>
  </si>
  <si>
    <t>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</si>
  <si>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</si>
  <si>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1513181</t>
  </si>
  <si>
    <t>3181</t>
  </si>
  <si>
    <t>1010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</si>
  <si>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</si>
  <si>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Програма соціально-економічного та культурного розвитку Саксаганського району на 2017-2019 роки</t>
  </si>
  <si>
    <t>Програма соціального захисту окремих категорій мешканців Саксаганського району на 2017-2019 роки</t>
  </si>
  <si>
    <t>Програма реалізації державної та місцевої політики з питань поліпшення становища молоді, дітей, жінок та сімей у Саксаганському районі на 2017-2019 роки</t>
  </si>
  <si>
    <t xml:space="preserve">  Перелік місцевих програм, які фінансуватимуться за рахунок коштів районного у місті бюджету у 2017 році</t>
  </si>
  <si>
    <t>Програма реалізації державної політики розвитку культури у Саксаганському районі на 2017-2019 роки</t>
  </si>
  <si>
    <t>Код функціональної  класифікації видатків та кредитування бюджету</t>
  </si>
  <si>
    <t>Заходи державної політики у молодіжній сфері</t>
  </si>
  <si>
    <t>0313141</t>
  </si>
  <si>
    <t>3141</t>
  </si>
  <si>
    <t>Здійснення заходів та реалізація проектів на виконання Державної цільової соціальної програми "Молодь України"</t>
  </si>
  <si>
    <t>Інші заходи з розвитку фізичної культури та спорту</t>
  </si>
  <si>
    <t>0315061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</si>
  <si>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</si>
  <si>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</si>
  <si>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1000000</t>
  </si>
  <si>
    <t>Відділ освіти виконкому Саксаганської районної у місті  ради</t>
  </si>
  <si>
    <t>1010000</t>
  </si>
  <si>
    <t>1015030</t>
  </si>
  <si>
    <t>5030</t>
  </si>
  <si>
    <t>Розвиток дитячо-юнацького та резервного спорту</t>
  </si>
  <si>
    <t>1015031</t>
  </si>
  <si>
    <t>5031</t>
  </si>
  <si>
    <t>Утримання та навчально-тренувальна робота комунальних дитячо-юнацьких спортивних шкіл</t>
  </si>
  <si>
    <t xml:space="preserve">                    Додаток 5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</si>
  <si>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</t>
  </si>
  <si>
    <r>
      <t xml:space="preserve">2                                                                                                                                                                              </t>
    </r>
    <r>
      <rPr>
        <sz val="18"/>
        <color indexed="8"/>
        <rFont val="Times New Roman"/>
        <family val="1"/>
      </rPr>
      <t xml:space="preserve"> Продовження додатка 5</t>
    </r>
  </si>
  <si>
    <t>1513100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</si>
  <si>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</si>
  <si>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</si>
  <si>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</si>
  <si>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</si>
  <si>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</si>
  <si>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</si>
  <si>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0310180</t>
  </si>
  <si>
    <t>0180</t>
  </si>
  <si>
    <t>Керівництво і управління у відповідній сфері у містах, селищах, селах</t>
  </si>
  <si>
    <t>Заступник голови районної у місті ради                                                                                                                                                                 І. Криворотній</t>
  </si>
  <si>
    <t>1513200</t>
  </si>
  <si>
    <t>3200</t>
  </si>
  <si>
    <t>Соціальний захист ветеранів війни та праці</t>
  </si>
  <si>
    <t>1513202</t>
  </si>
  <si>
    <t>3202</t>
  </si>
  <si>
    <t>1030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</si>
  <si>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</si>
  <si>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 xml:space="preserve">                    від 19 жовтня 2017 року № 164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</si>
</sst>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3">
    <font>
      <sz val="10"/>
      <name val="Arial"/>
      <family val="2"/>
    </font>
    <font>
      <sz val="20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20"/>
      <color indexed="8"/>
      <name val="Times New Roman"/>
      <family val="1"/>
    </font>
    <font>
      <sz val="23"/>
      <name val="Times New Roman"/>
      <family val="1"/>
    </font>
    <font>
      <b/>
      <sz val="22"/>
      <color indexed="8"/>
      <name val="Times New Roman"/>
      <family val="1"/>
    </font>
    <font>
      <sz val="26"/>
      <name val="Times New Roman"/>
      <family val="1"/>
    </font>
    <font>
      <b/>
      <i/>
      <sz val="11"/>
      <name val="Times New Roman"/>
      <family val="1"/>
    </font>
    <font>
      <b/>
      <sz val="2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b/>
      <sz val="16"/>
      <color indexed="8"/>
      <name val="Times New Roman"/>
      <family val="1"/>
    </font>
    <font>
      <sz val="16"/>
      <color indexed="10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i/>
      <sz val="16"/>
      <color indexed="8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i/>
      <sz val="16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name val="Times New Roman"/>
      <family val="1"/>
    </font>
    <font>
      <sz val="22"/>
      <name val="Times New Roman"/>
      <family val="1"/>
    </font>
    <font>
      <sz val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Border="1" applyAlignment="1">
      <alignment horizontal="left"/>
    </xf>
    <xf numFmtId="0" fontId="1" fillId="32" borderId="0" xfId="0" applyFont="1" applyFill="1" applyAlignment="1">
      <alignment/>
    </xf>
    <xf numFmtId="0" fontId="7" fillId="0" borderId="0" xfId="0" applyFont="1" applyBorder="1" applyAlignment="1">
      <alignment horizontal="right"/>
    </xf>
    <xf numFmtId="0" fontId="8" fillId="32" borderId="0" xfId="0" applyFont="1" applyFill="1" applyBorder="1" applyAlignment="1">
      <alignment horizontal="left"/>
    </xf>
    <xf numFmtId="0" fontId="8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14" fillId="0" borderId="0" xfId="0" applyFont="1" applyAlignment="1">
      <alignment/>
    </xf>
    <xf numFmtId="2" fontId="16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49" fontId="3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3" borderId="0" xfId="0" applyFont="1" applyFill="1" applyAlignment="1">
      <alignment/>
    </xf>
    <xf numFmtId="49" fontId="20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left" vertical="center" wrapText="1"/>
    </xf>
    <xf numFmtId="49" fontId="62" fillId="33" borderId="10" xfId="0" applyNumberFormat="1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49" fontId="15" fillId="33" borderId="10" xfId="0" applyNumberFormat="1" applyFont="1" applyFill="1" applyBorder="1" applyAlignment="1">
      <alignment horizontal="center" vertical="center"/>
    </xf>
    <xf numFmtId="49" fontId="15" fillId="33" borderId="11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3" fontId="19" fillId="33" borderId="10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 horizontal="center"/>
    </xf>
    <xf numFmtId="0" fontId="21" fillId="33" borderId="10" xfId="0" applyFont="1" applyFill="1" applyBorder="1" applyAlignment="1">
      <alignment horizontal="justify" vertical="center"/>
    </xf>
    <xf numFmtId="0" fontId="21" fillId="33" borderId="10" xfId="0" applyNumberFormat="1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horizontal="left" vertical="center" wrapText="1"/>
    </xf>
    <xf numFmtId="49" fontId="17" fillId="33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26" fillId="0" borderId="0" xfId="0" applyFont="1" applyFill="1" applyAlignment="1">
      <alignment vertical="center"/>
    </xf>
    <xf numFmtId="0" fontId="26" fillId="35" borderId="0" xfId="0" applyNumberFormat="1" applyFont="1" applyFill="1" applyAlignment="1" applyProtection="1">
      <alignment/>
      <protection/>
    </xf>
    <xf numFmtId="0" fontId="26" fillId="35" borderId="0" xfId="0" applyFont="1" applyFill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15" fillId="33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4" fontId="6" fillId="0" borderId="0" xfId="0" applyNumberFormat="1" applyFont="1" applyFill="1" applyBorder="1" applyAlignment="1">
      <alignment horizontal="left"/>
    </xf>
    <xf numFmtId="0" fontId="27" fillId="0" borderId="0" xfId="0" applyFont="1" applyAlignment="1">
      <alignment/>
    </xf>
    <xf numFmtId="4" fontId="6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 horizontal="left"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75"/>
  <sheetViews>
    <sheetView tabSelected="1" view="pageBreakPreview" zoomScale="50" zoomScaleNormal="75" zoomScaleSheetLayoutView="50" workbookViewId="0" topLeftCell="A1">
      <selection activeCell="A2" sqref="A2"/>
    </sheetView>
  </sheetViews>
  <sheetFormatPr defaultColWidth="9.140625" defaultRowHeight="12.75"/>
  <cols>
    <col min="1" max="1" width="22.140625" style="0" customWidth="1"/>
    <col min="2" max="2" width="15.57421875" style="0" customWidth="1"/>
    <col min="3" max="3" width="22.57421875" style="0" customWidth="1"/>
    <col min="4" max="4" width="103.7109375" style="0" customWidth="1"/>
    <col min="5" max="5" width="78.00390625" style="34" customWidth="1"/>
    <col min="6" max="6" width="26.28125" style="1" customWidth="1"/>
    <col min="7" max="7" width="28.7109375" style="1" customWidth="1"/>
    <col min="8" max="8" width="32.00390625" style="1" customWidth="1"/>
    <col min="9" max="9" width="25.421875" style="0" customWidth="1"/>
  </cols>
  <sheetData>
    <row r="1" spans="1:15" ht="27.75">
      <c r="A1" s="3"/>
      <c r="B1" s="3"/>
      <c r="C1" s="3"/>
      <c r="D1" s="3"/>
      <c r="E1" s="30"/>
      <c r="F1" s="5" t="s">
        <v>89</v>
      </c>
      <c r="G1" s="5"/>
      <c r="H1" s="7"/>
      <c r="I1" s="3"/>
      <c r="J1" s="3"/>
      <c r="K1" s="3"/>
      <c r="L1" s="3"/>
      <c r="M1" s="3"/>
      <c r="N1" s="3"/>
      <c r="O1" s="3"/>
    </row>
    <row r="2" spans="1:15" ht="26.25">
      <c r="A2" s="3"/>
      <c r="B2" s="3"/>
      <c r="C2" s="3"/>
      <c r="D2" s="3"/>
      <c r="E2" s="30"/>
      <c r="F2" s="5" t="s">
        <v>18</v>
      </c>
      <c r="G2" s="5"/>
      <c r="H2" s="5"/>
      <c r="I2" s="3"/>
      <c r="J2" s="3"/>
      <c r="K2" s="3"/>
      <c r="L2" s="3"/>
      <c r="M2" s="3"/>
      <c r="N2" s="3"/>
      <c r="O2" s="3"/>
    </row>
    <row r="3" spans="1:15" ht="26.25">
      <c r="A3" s="3"/>
      <c r="B3" s="3"/>
      <c r="C3" s="3"/>
      <c r="D3" s="3"/>
      <c r="E3" s="30"/>
      <c r="F3" s="5" t="s">
        <v>110</v>
      </c>
      <c r="G3" s="5"/>
      <c r="H3" s="5"/>
      <c r="I3" s="3"/>
      <c r="J3" s="3"/>
      <c r="K3" s="3"/>
      <c r="L3" s="3"/>
      <c r="M3" s="3"/>
      <c r="N3" s="3"/>
      <c r="O3" s="3"/>
    </row>
    <row r="4" spans="1:15" ht="10.5" customHeight="1">
      <c r="A4" s="3"/>
      <c r="B4" s="3"/>
      <c r="C4" s="3"/>
      <c r="D4" s="3"/>
      <c r="E4" s="30"/>
      <c r="F4" s="3"/>
      <c r="G4" s="12"/>
      <c r="H4" s="12"/>
      <c r="I4" s="3"/>
      <c r="J4" s="3"/>
      <c r="K4" s="3"/>
      <c r="L4" s="3"/>
      <c r="M4" s="3"/>
      <c r="N4" s="3"/>
      <c r="O4" s="3"/>
    </row>
    <row r="5" spans="1:15" ht="2.25" customHeight="1">
      <c r="A5" s="3"/>
      <c r="B5" s="3"/>
      <c r="C5" s="3"/>
      <c r="D5" s="3"/>
      <c r="E5" s="30"/>
      <c r="F5" s="3"/>
      <c r="G5" s="12"/>
      <c r="H5" s="12"/>
      <c r="I5" s="3"/>
      <c r="J5" s="3"/>
      <c r="K5" s="3"/>
      <c r="L5" s="3"/>
      <c r="M5" s="3"/>
      <c r="N5" s="3"/>
      <c r="O5" s="3"/>
    </row>
    <row r="6" spans="1:15" ht="27" customHeight="1">
      <c r="A6" s="94" t="s">
        <v>69</v>
      </c>
      <c r="B6" s="94"/>
      <c r="C6" s="94"/>
      <c r="D6" s="94"/>
      <c r="E6" s="94"/>
      <c r="F6" s="94"/>
      <c r="G6" s="94"/>
      <c r="H6" s="94"/>
      <c r="I6" s="3"/>
      <c r="J6" s="3"/>
      <c r="K6" s="3"/>
      <c r="L6" s="3"/>
      <c r="M6" s="3"/>
      <c r="N6" s="3"/>
      <c r="O6" s="3"/>
    </row>
    <row r="7" spans="1:15" ht="5.25" customHeight="1">
      <c r="A7" s="3"/>
      <c r="B7" s="3"/>
      <c r="C7" s="3"/>
      <c r="D7" s="3"/>
      <c r="E7" s="30"/>
      <c r="F7" s="3"/>
      <c r="G7" s="12"/>
      <c r="H7" s="12"/>
      <c r="I7" s="3"/>
      <c r="J7" s="3"/>
      <c r="K7" s="3"/>
      <c r="L7" s="3"/>
      <c r="M7" s="3"/>
      <c r="N7" s="3"/>
      <c r="O7" s="3"/>
    </row>
    <row r="8" spans="1:15" ht="12" customHeight="1">
      <c r="A8" s="3"/>
      <c r="B8" s="3"/>
      <c r="C8" s="3"/>
      <c r="D8" s="3"/>
      <c r="E8" s="30"/>
      <c r="F8" s="3"/>
      <c r="G8" s="13"/>
      <c r="H8" s="14" t="s">
        <v>0</v>
      </c>
      <c r="I8" s="3"/>
      <c r="J8" s="3"/>
      <c r="K8" s="3"/>
      <c r="L8" s="3"/>
      <c r="M8" s="3"/>
      <c r="N8" s="3"/>
      <c r="O8" s="3"/>
    </row>
    <row r="9" spans="1:15" ht="46.5" customHeight="1">
      <c r="A9" s="95" t="s">
        <v>19</v>
      </c>
      <c r="B9" s="101" t="s">
        <v>20</v>
      </c>
      <c r="C9" s="101" t="s">
        <v>71</v>
      </c>
      <c r="D9" s="96" t="s">
        <v>21</v>
      </c>
      <c r="E9" s="98" t="s">
        <v>9</v>
      </c>
      <c r="F9" s="96" t="s">
        <v>7</v>
      </c>
      <c r="G9" s="96" t="s">
        <v>8</v>
      </c>
      <c r="H9" s="96" t="s">
        <v>10</v>
      </c>
      <c r="I9" s="3"/>
      <c r="J9" s="3"/>
      <c r="K9" s="3"/>
      <c r="L9" s="3"/>
      <c r="M9" s="3"/>
      <c r="N9" s="3"/>
      <c r="O9" s="3"/>
    </row>
    <row r="10" spans="1:15" ht="66" customHeight="1">
      <c r="A10" s="95"/>
      <c r="B10" s="102"/>
      <c r="C10" s="102"/>
      <c r="D10" s="97"/>
      <c r="E10" s="99"/>
      <c r="F10" s="100"/>
      <c r="G10" s="100"/>
      <c r="H10" s="100"/>
      <c r="I10" s="3"/>
      <c r="J10" s="3"/>
      <c r="K10" s="3"/>
      <c r="L10" s="3"/>
      <c r="M10" s="3"/>
      <c r="N10" s="3"/>
      <c r="O10" s="3"/>
    </row>
    <row r="11" spans="1:8" s="56" customFormat="1" ht="21" customHeight="1">
      <c r="A11" s="54">
        <v>1</v>
      </c>
      <c r="B11" s="54">
        <v>2</v>
      </c>
      <c r="C11" s="54">
        <v>3</v>
      </c>
      <c r="D11" s="54">
        <v>4</v>
      </c>
      <c r="E11" s="55">
        <v>5</v>
      </c>
      <c r="F11" s="54">
        <v>6</v>
      </c>
      <c r="G11" s="54">
        <v>7</v>
      </c>
      <c r="H11" s="54">
        <v>8</v>
      </c>
    </row>
    <row r="12" spans="1:15" ht="42.75" customHeight="1">
      <c r="A12" s="45" t="s">
        <v>22</v>
      </c>
      <c r="B12" s="45"/>
      <c r="C12" s="35"/>
      <c r="D12" s="36" t="s">
        <v>1</v>
      </c>
      <c r="E12" s="37" t="s">
        <v>70</v>
      </c>
      <c r="F12" s="59">
        <f>F13</f>
        <v>44800</v>
      </c>
      <c r="G12" s="59"/>
      <c r="H12" s="59">
        <f>F12+G12</f>
        <v>44800</v>
      </c>
      <c r="I12" s="3"/>
      <c r="J12" s="3"/>
      <c r="K12" s="3"/>
      <c r="L12" s="3"/>
      <c r="M12" s="3"/>
      <c r="N12" s="3"/>
      <c r="O12" s="3"/>
    </row>
    <row r="13" spans="1:15" ht="26.25" customHeight="1">
      <c r="A13" s="45" t="s">
        <v>23</v>
      </c>
      <c r="B13" s="35"/>
      <c r="C13" s="35"/>
      <c r="D13" s="36" t="s">
        <v>1</v>
      </c>
      <c r="E13" s="38"/>
      <c r="F13" s="59">
        <f>F14</f>
        <v>44800</v>
      </c>
      <c r="G13" s="59"/>
      <c r="H13" s="59">
        <f aca="true" t="shared" si="0" ref="H13:H35">F13+G13</f>
        <v>44800</v>
      </c>
      <c r="I13" s="3"/>
      <c r="J13" s="3"/>
      <c r="K13" s="3"/>
      <c r="L13" s="3"/>
      <c r="M13" s="3"/>
      <c r="N13" s="3"/>
      <c r="O13" s="3"/>
    </row>
    <row r="14" spans="1:15" ht="51.75" customHeight="1">
      <c r="A14" s="47" t="s">
        <v>24</v>
      </c>
      <c r="B14" s="49" t="s">
        <v>25</v>
      </c>
      <c r="C14" s="39" t="s">
        <v>12</v>
      </c>
      <c r="D14" s="40" t="s">
        <v>13</v>
      </c>
      <c r="E14" s="41"/>
      <c r="F14" s="60">
        <v>44800</v>
      </c>
      <c r="G14" s="60"/>
      <c r="H14" s="61">
        <f t="shared" si="0"/>
        <v>44800</v>
      </c>
      <c r="I14" s="3"/>
      <c r="J14" s="3"/>
      <c r="K14" s="3"/>
      <c r="L14" s="3"/>
      <c r="M14" s="3"/>
      <c r="N14" s="3"/>
      <c r="O14" s="3"/>
    </row>
    <row r="15" spans="1:15" ht="42" customHeight="1">
      <c r="A15" s="57"/>
      <c r="B15" s="57"/>
      <c r="C15" s="42"/>
      <c r="D15" s="43"/>
      <c r="E15" s="38" t="s">
        <v>67</v>
      </c>
      <c r="F15" s="62">
        <f>F16+F20</f>
        <v>940903</v>
      </c>
      <c r="G15" s="62">
        <f>G16+G20</f>
        <v>10000</v>
      </c>
      <c r="H15" s="59">
        <f t="shared" si="0"/>
        <v>950903</v>
      </c>
      <c r="I15" s="3"/>
      <c r="J15" s="3"/>
      <c r="K15" s="3"/>
      <c r="L15" s="3"/>
      <c r="M15" s="3"/>
      <c r="N15" s="3"/>
      <c r="O15" s="3"/>
    </row>
    <row r="16" spans="1:15" ht="30" customHeight="1">
      <c r="A16" s="45" t="s">
        <v>22</v>
      </c>
      <c r="B16" s="45"/>
      <c r="C16" s="35"/>
      <c r="D16" s="36" t="s">
        <v>1</v>
      </c>
      <c r="E16" s="38"/>
      <c r="F16" s="62">
        <f>F17</f>
        <v>167080</v>
      </c>
      <c r="G16" s="62"/>
      <c r="H16" s="59">
        <f t="shared" si="0"/>
        <v>167080</v>
      </c>
      <c r="I16" s="29"/>
      <c r="J16" s="3"/>
      <c r="K16" s="3"/>
      <c r="L16" s="3"/>
      <c r="M16" s="3"/>
      <c r="N16" s="3"/>
      <c r="O16" s="3"/>
    </row>
    <row r="17" spans="1:15" ht="27.75" customHeight="1">
      <c r="A17" s="45" t="s">
        <v>23</v>
      </c>
      <c r="B17" s="35"/>
      <c r="C17" s="35"/>
      <c r="D17" s="36" t="s">
        <v>1</v>
      </c>
      <c r="E17" s="38"/>
      <c r="F17" s="62">
        <f>F18+F19</f>
        <v>167080</v>
      </c>
      <c r="G17" s="62"/>
      <c r="H17" s="59">
        <f t="shared" si="0"/>
        <v>167080</v>
      </c>
      <c r="I17" s="3"/>
      <c r="J17" s="3"/>
      <c r="K17" s="3"/>
      <c r="L17" s="3"/>
      <c r="M17" s="3"/>
      <c r="N17" s="3"/>
      <c r="O17" s="3"/>
    </row>
    <row r="18" spans="1:15" ht="33.75" customHeight="1">
      <c r="A18" s="47" t="s">
        <v>28</v>
      </c>
      <c r="B18" s="39" t="s">
        <v>29</v>
      </c>
      <c r="C18" s="39" t="s">
        <v>14</v>
      </c>
      <c r="D18" s="44" t="s">
        <v>16</v>
      </c>
      <c r="E18" s="41"/>
      <c r="F18" s="63">
        <f>24170+82910</f>
        <v>107080</v>
      </c>
      <c r="G18" s="60"/>
      <c r="H18" s="61">
        <f t="shared" si="0"/>
        <v>107080</v>
      </c>
      <c r="I18" s="3"/>
      <c r="J18" s="15"/>
      <c r="K18" s="3"/>
      <c r="L18" s="3"/>
      <c r="M18" s="3"/>
      <c r="N18" s="3"/>
      <c r="O18" s="3"/>
    </row>
    <row r="19" spans="1:15" ht="32.25" customHeight="1">
      <c r="A19" s="47" t="s">
        <v>30</v>
      </c>
      <c r="B19" s="39" t="s">
        <v>31</v>
      </c>
      <c r="C19" s="39" t="s">
        <v>4</v>
      </c>
      <c r="D19" s="44" t="s">
        <v>3</v>
      </c>
      <c r="E19" s="38"/>
      <c r="F19" s="60">
        <v>60000</v>
      </c>
      <c r="G19" s="62"/>
      <c r="H19" s="61">
        <f t="shared" si="0"/>
        <v>60000</v>
      </c>
      <c r="I19" s="3"/>
      <c r="J19" s="3"/>
      <c r="K19" s="3"/>
      <c r="L19" s="3"/>
      <c r="M19" s="3"/>
      <c r="N19" s="3"/>
      <c r="O19" s="3"/>
    </row>
    <row r="20" spans="1:15" ht="45" customHeight="1">
      <c r="A20" s="45" t="s">
        <v>32</v>
      </c>
      <c r="B20" s="45"/>
      <c r="C20" s="45"/>
      <c r="D20" s="36" t="s">
        <v>5</v>
      </c>
      <c r="E20" s="41"/>
      <c r="F20" s="62">
        <f>F21</f>
        <v>773823</v>
      </c>
      <c r="G20" s="62">
        <f>G21</f>
        <v>10000</v>
      </c>
      <c r="H20" s="59">
        <f t="shared" si="0"/>
        <v>783823</v>
      </c>
      <c r="I20" s="29"/>
      <c r="J20" s="15"/>
      <c r="K20" s="3"/>
      <c r="L20" s="3"/>
      <c r="M20" s="3"/>
      <c r="N20" s="3"/>
      <c r="O20" s="3"/>
    </row>
    <row r="21" spans="1:15" ht="44.25" customHeight="1">
      <c r="A21" s="46" t="s">
        <v>33</v>
      </c>
      <c r="B21" s="46"/>
      <c r="C21" s="46"/>
      <c r="D21" s="36" t="s">
        <v>5</v>
      </c>
      <c r="E21" s="41"/>
      <c r="F21" s="62">
        <f>F22+F26+F24</f>
        <v>773823</v>
      </c>
      <c r="G21" s="62">
        <f>G22+G26+G24</f>
        <v>10000</v>
      </c>
      <c r="H21" s="59">
        <f>F21+G21</f>
        <v>783823</v>
      </c>
      <c r="I21" s="3"/>
      <c r="J21" s="3"/>
      <c r="K21" s="3"/>
      <c r="L21" s="3"/>
      <c r="M21" s="3"/>
      <c r="N21" s="3"/>
      <c r="O21" s="3"/>
    </row>
    <row r="22" spans="1:15" ht="84.75" customHeight="1">
      <c r="A22" s="47" t="s">
        <v>59</v>
      </c>
      <c r="B22" s="47" t="s">
        <v>60</v>
      </c>
      <c r="C22" s="47"/>
      <c r="D22" s="48" t="s">
        <v>61</v>
      </c>
      <c r="E22" s="41"/>
      <c r="F22" s="60">
        <f>F23</f>
        <v>354070</v>
      </c>
      <c r="G22" s="64"/>
      <c r="H22" s="61">
        <f>F22+G22</f>
        <v>354070</v>
      </c>
      <c r="I22" s="3"/>
      <c r="J22" s="3"/>
      <c r="K22" s="3"/>
      <c r="L22" s="3"/>
      <c r="M22" s="3"/>
      <c r="N22" s="3"/>
      <c r="O22" s="3"/>
    </row>
    <row r="23" spans="1:15" ht="69" customHeight="1">
      <c r="A23" s="47" t="s">
        <v>62</v>
      </c>
      <c r="B23" s="47" t="s">
        <v>63</v>
      </c>
      <c r="C23" s="49" t="s">
        <v>64</v>
      </c>
      <c r="D23" s="48" t="s">
        <v>65</v>
      </c>
      <c r="E23" s="41"/>
      <c r="F23" s="60">
        <v>354070</v>
      </c>
      <c r="G23" s="64"/>
      <c r="H23" s="61">
        <f>F23+G23</f>
        <v>354070</v>
      </c>
      <c r="I23" s="3"/>
      <c r="J23" s="3"/>
      <c r="K23" s="3"/>
      <c r="L23" s="3"/>
      <c r="M23" s="3"/>
      <c r="N23" s="3"/>
      <c r="O23" s="3"/>
    </row>
    <row r="24" spans="1:15" ht="29.25" customHeight="1">
      <c r="A24" s="47" t="s">
        <v>103</v>
      </c>
      <c r="B24" s="47" t="s">
        <v>104</v>
      </c>
      <c r="C24" s="49"/>
      <c r="D24" s="48" t="s">
        <v>105</v>
      </c>
      <c r="E24" s="41"/>
      <c r="F24" s="60"/>
      <c r="G24" s="60">
        <f>G25</f>
        <v>10000</v>
      </c>
      <c r="H24" s="61">
        <f>F24+G24</f>
        <v>10000</v>
      </c>
      <c r="I24" s="3"/>
      <c r="J24" s="3"/>
      <c r="K24" s="3"/>
      <c r="L24" s="3"/>
      <c r="M24" s="3"/>
      <c r="N24" s="3"/>
      <c r="O24" s="3"/>
    </row>
    <row r="25" spans="1:15" ht="45" customHeight="1">
      <c r="A25" s="47" t="s">
        <v>106</v>
      </c>
      <c r="B25" s="47" t="s">
        <v>107</v>
      </c>
      <c r="C25" s="49" t="s">
        <v>108</v>
      </c>
      <c r="D25" s="48" t="s">
        <v>109</v>
      </c>
      <c r="E25" s="41"/>
      <c r="F25" s="60"/>
      <c r="G25" s="60">
        <v>10000</v>
      </c>
      <c r="H25" s="61">
        <f>F25+G25</f>
        <v>10000</v>
      </c>
      <c r="I25" s="3"/>
      <c r="J25" s="3"/>
      <c r="K25" s="3"/>
      <c r="L25" s="3"/>
      <c r="M25" s="3"/>
      <c r="N25" s="3"/>
      <c r="O25" s="3"/>
    </row>
    <row r="26" spans="1:15" ht="28.5" customHeight="1">
      <c r="A26" s="47" t="s">
        <v>34</v>
      </c>
      <c r="B26" s="39" t="s">
        <v>31</v>
      </c>
      <c r="C26" s="39" t="s">
        <v>4</v>
      </c>
      <c r="D26" s="44" t="s">
        <v>3</v>
      </c>
      <c r="E26" s="41"/>
      <c r="F26" s="60">
        <f>463390-43637</f>
        <v>419753</v>
      </c>
      <c r="G26" s="60"/>
      <c r="H26" s="61">
        <f t="shared" si="0"/>
        <v>419753</v>
      </c>
      <c r="I26" s="3"/>
      <c r="J26" s="3"/>
      <c r="K26" s="3"/>
      <c r="L26" s="3"/>
      <c r="M26" s="3"/>
      <c r="N26" s="3"/>
      <c r="O26" s="3"/>
    </row>
    <row r="27" spans="1:15" ht="63" customHeight="1">
      <c r="A27" s="45" t="s">
        <v>22</v>
      </c>
      <c r="B27" s="45"/>
      <c r="C27" s="35"/>
      <c r="D27" s="36" t="s">
        <v>1</v>
      </c>
      <c r="E27" s="38" t="s">
        <v>68</v>
      </c>
      <c r="F27" s="62">
        <f>F28</f>
        <v>73125</v>
      </c>
      <c r="G27" s="62"/>
      <c r="H27" s="59">
        <f>F27+G27</f>
        <v>73125</v>
      </c>
      <c r="I27" s="3"/>
      <c r="J27" s="3"/>
      <c r="K27" s="3"/>
      <c r="L27" s="3"/>
      <c r="M27" s="3"/>
      <c r="N27" s="3"/>
      <c r="O27" s="3"/>
    </row>
    <row r="28" spans="1:15" ht="31.5" customHeight="1">
      <c r="A28" s="45" t="s">
        <v>23</v>
      </c>
      <c r="B28" s="35"/>
      <c r="C28" s="35"/>
      <c r="D28" s="36" t="s">
        <v>1</v>
      </c>
      <c r="E28" s="38"/>
      <c r="F28" s="62">
        <f>F29+F31+F34</f>
        <v>73125</v>
      </c>
      <c r="G28" s="62"/>
      <c r="H28" s="59">
        <f>F28+G28</f>
        <v>73125</v>
      </c>
      <c r="I28" s="3"/>
      <c r="J28" s="3"/>
      <c r="K28" s="3"/>
      <c r="L28" s="3"/>
      <c r="M28" s="3"/>
      <c r="N28" s="3"/>
      <c r="O28" s="3"/>
    </row>
    <row r="29" spans="1:15" ht="26.25" customHeight="1">
      <c r="A29" s="47" t="s">
        <v>35</v>
      </c>
      <c r="B29" s="39" t="s">
        <v>36</v>
      </c>
      <c r="C29" s="39"/>
      <c r="D29" s="44" t="s">
        <v>37</v>
      </c>
      <c r="E29" s="41"/>
      <c r="F29" s="60">
        <f>F30</f>
        <v>52825</v>
      </c>
      <c r="G29" s="60"/>
      <c r="H29" s="61">
        <f t="shared" si="0"/>
        <v>52825</v>
      </c>
      <c r="I29" s="3"/>
      <c r="J29" s="3"/>
      <c r="K29" s="3"/>
      <c r="L29" s="3"/>
      <c r="M29" s="3"/>
      <c r="N29" s="3"/>
      <c r="O29" s="3"/>
    </row>
    <row r="30" spans="1:15" ht="28.5" customHeight="1">
      <c r="A30" s="47" t="s">
        <v>38</v>
      </c>
      <c r="B30" s="39" t="s">
        <v>39</v>
      </c>
      <c r="C30" s="39" t="s">
        <v>6</v>
      </c>
      <c r="D30" s="40" t="s">
        <v>40</v>
      </c>
      <c r="E30" s="41"/>
      <c r="F30" s="60">
        <f>31700+21125</f>
        <v>52825</v>
      </c>
      <c r="G30" s="60"/>
      <c r="H30" s="61">
        <f t="shared" si="0"/>
        <v>52825</v>
      </c>
      <c r="I30" s="3"/>
      <c r="J30" s="3"/>
      <c r="K30" s="3"/>
      <c r="L30" s="3"/>
      <c r="M30" s="3"/>
      <c r="N30" s="3"/>
      <c r="O30" s="3"/>
    </row>
    <row r="31" spans="1:15" ht="24.75" customHeight="1">
      <c r="A31" s="47" t="s">
        <v>41</v>
      </c>
      <c r="B31" s="39" t="s">
        <v>42</v>
      </c>
      <c r="C31" s="50"/>
      <c r="D31" s="40" t="s">
        <v>43</v>
      </c>
      <c r="E31" s="41"/>
      <c r="F31" s="60">
        <f>F32+F33</f>
        <v>15000</v>
      </c>
      <c r="G31" s="60"/>
      <c r="H31" s="61">
        <f>F31+G31</f>
        <v>15000</v>
      </c>
      <c r="I31" s="3"/>
      <c r="J31" s="3"/>
      <c r="K31" s="3"/>
      <c r="L31" s="3"/>
      <c r="M31" s="3"/>
      <c r="N31" s="3"/>
      <c r="O31" s="3"/>
    </row>
    <row r="32" spans="1:15" ht="42" customHeight="1">
      <c r="A32" s="47" t="s">
        <v>44</v>
      </c>
      <c r="B32" s="39" t="s">
        <v>45</v>
      </c>
      <c r="C32" s="39" t="s">
        <v>6</v>
      </c>
      <c r="D32" s="40" t="s">
        <v>46</v>
      </c>
      <c r="E32" s="41"/>
      <c r="F32" s="60">
        <v>5000</v>
      </c>
      <c r="G32" s="60"/>
      <c r="H32" s="61">
        <f t="shared" si="0"/>
        <v>5000</v>
      </c>
      <c r="I32" s="3"/>
      <c r="J32" s="3"/>
      <c r="K32" s="3"/>
      <c r="L32" s="3"/>
      <c r="M32" s="3"/>
      <c r="N32" s="3"/>
      <c r="O32" s="3"/>
    </row>
    <row r="33" spans="1:15" ht="27" customHeight="1">
      <c r="A33" s="47" t="s">
        <v>47</v>
      </c>
      <c r="B33" s="39" t="s">
        <v>48</v>
      </c>
      <c r="C33" s="39" t="s">
        <v>6</v>
      </c>
      <c r="D33" s="40" t="s">
        <v>49</v>
      </c>
      <c r="E33" s="41"/>
      <c r="F33" s="60">
        <v>10000</v>
      </c>
      <c r="G33" s="60"/>
      <c r="H33" s="61">
        <f t="shared" si="0"/>
        <v>10000</v>
      </c>
      <c r="I33" s="3"/>
      <c r="J33" s="3"/>
      <c r="K33" s="3"/>
      <c r="L33" s="3"/>
      <c r="M33" s="3"/>
      <c r="N33" s="3"/>
      <c r="O33" s="3"/>
    </row>
    <row r="34" spans="1:15" ht="26.25" customHeight="1">
      <c r="A34" s="47" t="s">
        <v>50</v>
      </c>
      <c r="B34" s="39" t="s">
        <v>51</v>
      </c>
      <c r="C34" s="39"/>
      <c r="D34" s="48" t="s">
        <v>72</v>
      </c>
      <c r="E34" s="41"/>
      <c r="F34" s="60">
        <f>F35</f>
        <v>5300</v>
      </c>
      <c r="G34" s="60"/>
      <c r="H34" s="61">
        <f t="shared" si="0"/>
        <v>5300</v>
      </c>
      <c r="I34" s="3"/>
      <c r="J34" s="3"/>
      <c r="K34" s="3"/>
      <c r="L34" s="3"/>
      <c r="M34" s="3"/>
      <c r="N34" s="3"/>
      <c r="O34" s="3"/>
    </row>
    <row r="35" spans="1:15" ht="42.75" customHeight="1">
      <c r="A35" s="47" t="s">
        <v>73</v>
      </c>
      <c r="B35" s="39" t="s">
        <v>74</v>
      </c>
      <c r="C35" s="39" t="s">
        <v>6</v>
      </c>
      <c r="D35" s="48" t="s">
        <v>75</v>
      </c>
      <c r="E35" s="41"/>
      <c r="F35" s="60">
        <v>5300</v>
      </c>
      <c r="G35" s="60"/>
      <c r="H35" s="61">
        <f t="shared" si="0"/>
        <v>5300</v>
      </c>
      <c r="I35" s="3"/>
      <c r="J35" s="3"/>
      <c r="K35" s="3"/>
      <c r="L35" s="3"/>
      <c r="M35" s="3"/>
      <c r="N35" s="3"/>
      <c r="O35" s="3"/>
    </row>
    <row r="36" spans="1:15" ht="8.25" customHeight="1">
      <c r="A36" s="24"/>
      <c r="B36" s="25"/>
      <c r="C36" s="25"/>
      <c r="D36" s="26"/>
      <c r="E36" s="31"/>
      <c r="F36" s="27"/>
      <c r="G36" s="27"/>
      <c r="H36" s="28"/>
      <c r="I36" s="3"/>
      <c r="J36" s="3"/>
      <c r="K36" s="3"/>
      <c r="L36" s="3"/>
      <c r="M36" s="3"/>
      <c r="N36" s="3"/>
      <c r="O36" s="3"/>
    </row>
    <row r="37" spans="1:15" ht="42.75" customHeight="1">
      <c r="A37" s="103" t="s">
        <v>91</v>
      </c>
      <c r="B37" s="103"/>
      <c r="C37" s="103"/>
      <c r="D37" s="103"/>
      <c r="E37" s="103"/>
      <c r="F37" s="103"/>
      <c r="G37" s="103"/>
      <c r="H37" s="103"/>
      <c r="I37" s="3"/>
      <c r="J37" s="3"/>
      <c r="K37" s="3"/>
      <c r="L37" s="3"/>
      <c r="M37" s="3"/>
      <c r="N37" s="3"/>
      <c r="O37" s="3"/>
    </row>
    <row r="38" spans="1:15" ht="46.5" customHeight="1">
      <c r="A38" s="95" t="s">
        <v>19</v>
      </c>
      <c r="B38" s="101" t="s">
        <v>20</v>
      </c>
      <c r="C38" s="101" t="s">
        <v>71</v>
      </c>
      <c r="D38" s="96" t="s">
        <v>21</v>
      </c>
      <c r="E38" s="98" t="s">
        <v>9</v>
      </c>
      <c r="F38" s="96" t="s">
        <v>7</v>
      </c>
      <c r="G38" s="96" t="s">
        <v>8</v>
      </c>
      <c r="H38" s="96" t="s">
        <v>10</v>
      </c>
      <c r="I38" s="3"/>
      <c r="J38" s="3"/>
      <c r="K38" s="3"/>
      <c r="L38" s="3"/>
      <c r="M38" s="3"/>
      <c r="N38" s="3"/>
      <c r="O38" s="3"/>
    </row>
    <row r="39" spans="1:15" ht="72" customHeight="1">
      <c r="A39" s="95"/>
      <c r="B39" s="102"/>
      <c r="C39" s="102"/>
      <c r="D39" s="97"/>
      <c r="E39" s="99"/>
      <c r="F39" s="100"/>
      <c r="G39" s="100"/>
      <c r="H39" s="100"/>
      <c r="I39" s="3"/>
      <c r="J39" s="3"/>
      <c r="K39" s="3"/>
      <c r="L39" s="3"/>
      <c r="M39" s="3"/>
      <c r="N39" s="3"/>
      <c r="O39" s="3"/>
    </row>
    <row r="40" spans="1:8" s="56" customFormat="1" ht="21" customHeight="1">
      <c r="A40" s="54">
        <v>1</v>
      </c>
      <c r="B40" s="54">
        <v>2</v>
      </c>
      <c r="C40" s="54">
        <v>3</v>
      </c>
      <c r="D40" s="54">
        <v>4</v>
      </c>
      <c r="E40" s="55">
        <v>5</v>
      </c>
      <c r="F40" s="54">
        <v>6</v>
      </c>
      <c r="G40" s="54">
        <v>7</v>
      </c>
      <c r="H40" s="54">
        <v>8</v>
      </c>
    </row>
    <row r="41" spans="1:15" ht="43.5" customHeight="1">
      <c r="A41" s="45" t="s">
        <v>22</v>
      </c>
      <c r="B41" s="45"/>
      <c r="C41" s="35"/>
      <c r="D41" s="36" t="s">
        <v>1</v>
      </c>
      <c r="E41" s="38" t="s">
        <v>11</v>
      </c>
      <c r="F41" s="62">
        <f>F42</f>
        <v>70000</v>
      </c>
      <c r="G41" s="62"/>
      <c r="H41" s="59">
        <f aca="true" t="shared" si="1" ref="H41:H47">F41+G41</f>
        <v>70000</v>
      </c>
      <c r="I41" s="3"/>
      <c r="J41" s="3"/>
      <c r="K41" s="3"/>
      <c r="L41" s="3"/>
      <c r="M41" s="3"/>
      <c r="N41" s="3"/>
      <c r="O41" s="3"/>
    </row>
    <row r="42" spans="1:15" ht="27" customHeight="1">
      <c r="A42" s="45" t="s">
        <v>23</v>
      </c>
      <c r="B42" s="35"/>
      <c r="C42" s="35"/>
      <c r="D42" s="36" t="s">
        <v>1</v>
      </c>
      <c r="E42" s="38"/>
      <c r="F42" s="62">
        <f>F43</f>
        <v>70000</v>
      </c>
      <c r="G42" s="62"/>
      <c r="H42" s="59">
        <f t="shared" si="1"/>
        <v>70000</v>
      </c>
      <c r="I42" s="3"/>
      <c r="J42" s="3"/>
      <c r="K42" s="3"/>
      <c r="L42" s="3"/>
      <c r="M42" s="3"/>
      <c r="N42" s="3"/>
      <c r="O42" s="3"/>
    </row>
    <row r="43" spans="1:15" ht="29.25" customHeight="1">
      <c r="A43" s="47" t="s">
        <v>26</v>
      </c>
      <c r="B43" s="49" t="s">
        <v>27</v>
      </c>
      <c r="C43" s="39"/>
      <c r="D43" s="66" t="s">
        <v>76</v>
      </c>
      <c r="E43" s="41"/>
      <c r="F43" s="60">
        <f>F44</f>
        <v>70000</v>
      </c>
      <c r="G43" s="60"/>
      <c r="H43" s="61">
        <f t="shared" si="1"/>
        <v>70000</v>
      </c>
      <c r="I43" s="3"/>
      <c r="J43" s="3"/>
      <c r="K43" s="3"/>
      <c r="L43" s="3"/>
      <c r="M43" s="3"/>
      <c r="N43" s="3"/>
      <c r="O43" s="3"/>
    </row>
    <row r="44" spans="1:8" s="56" customFormat="1" ht="65.25" customHeight="1">
      <c r="A44" s="47" t="s">
        <v>77</v>
      </c>
      <c r="B44" s="39" t="s">
        <v>78</v>
      </c>
      <c r="C44" s="39" t="s">
        <v>2</v>
      </c>
      <c r="D44" s="67" t="s">
        <v>79</v>
      </c>
      <c r="E44" s="55"/>
      <c r="F44" s="60">
        <v>70000</v>
      </c>
      <c r="G44" s="65"/>
      <c r="H44" s="61">
        <f t="shared" si="1"/>
        <v>70000</v>
      </c>
    </row>
    <row r="45" spans="1:15" ht="44.25" customHeight="1">
      <c r="A45" s="45" t="s">
        <v>22</v>
      </c>
      <c r="B45" s="45"/>
      <c r="C45" s="35"/>
      <c r="D45" s="36" t="s">
        <v>1</v>
      </c>
      <c r="E45" s="38" t="s">
        <v>58</v>
      </c>
      <c r="F45" s="62">
        <f>F46</f>
        <v>1174062</v>
      </c>
      <c r="G45" s="62">
        <f>G46</f>
        <v>886135</v>
      </c>
      <c r="H45" s="59">
        <f t="shared" si="1"/>
        <v>2060197</v>
      </c>
      <c r="I45" s="3"/>
      <c r="J45" s="3"/>
      <c r="K45" s="3"/>
      <c r="L45" s="3"/>
      <c r="M45" s="3"/>
      <c r="N45" s="3"/>
      <c r="O45" s="3"/>
    </row>
    <row r="46" spans="1:15" ht="27.75" customHeight="1">
      <c r="A46" s="45" t="s">
        <v>23</v>
      </c>
      <c r="B46" s="35"/>
      <c r="C46" s="35"/>
      <c r="D46" s="36" t="s">
        <v>1</v>
      </c>
      <c r="E46" s="41"/>
      <c r="F46" s="62">
        <f>F47</f>
        <v>1174062</v>
      </c>
      <c r="G46" s="62">
        <f>G47</f>
        <v>886135</v>
      </c>
      <c r="H46" s="59">
        <f t="shared" si="1"/>
        <v>2060197</v>
      </c>
      <c r="I46" s="3"/>
      <c r="J46" s="3"/>
      <c r="K46" s="3"/>
      <c r="L46" s="3"/>
      <c r="M46" s="3"/>
      <c r="N46" s="3"/>
      <c r="O46" s="3"/>
    </row>
    <row r="47" spans="1:15" ht="29.25" customHeight="1">
      <c r="A47" s="47" t="s">
        <v>54</v>
      </c>
      <c r="B47" s="47" t="s">
        <v>55</v>
      </c>
      <c r="C47" s="47" t="s">
        <v>56</v>
      </c>
      <c r="D47" s="48" t="s">
        <v>57</v>
      </c>
      <c r="E47" s="41"/>
      <c r="F47" s="60">
        <f>463730+322025+191442+395000-198135</f>
        <v>1174062</v>
      </c>
      <c r="G47" s="60">
        <f>199000+199000+150000+140000+198135</f>
        <v>886135</v>
      </c>
      <c r="H47" s="61">
        <f t="shared" si="1"/>
        <v>2060197</v>
      </c>
      <c r="I47" s="3"/>
      <c r="J47" s="3"/>
      <c r="K47" s="3"/>
      <c r="L47" s="3"/>
      <c r="M47" s="3"/>
      <c r="N47" s="3"/>
      <c r="O47" s="3"/>
    </row>
    <row r="48" spans="1:15" ht="51.75" customHeight="1">
      <c r="A48" s="45"/>
      <c r="B48" s="45"/>
      <c r="C48" s="35"/>
      <c r="D48" s="36"/>
      <c r="E48" s="51" t="s">
        <v>66</v>
      </c>
      <c r="F48" s="60"/>
      <c r="G48" s="62">
        <f>G49+G53+G57</f>
        <v>3687016.7399999998</v>
      </c>
      <c r="H48" s="59">
        <f>F48+G48</f>
        <v>3687016.7399999998</v>
      </c>
      <c r="I48" s="29"/>
      <c r="J48" s="3"/>
      <c r="K48" s="3"/>
      <c r="L48" s="3"/>
      <c r="M48" s="3"/>
      <c r="N48" s="3"/>
      <c r="O48" s="3"/>
    </row>
    <row r="49" spans="1:15" ht="27.75" customHeight="1">
      <c r="A49" s="45" t="s">
        <v>22</v>
      </c>
      <c r="B49" s="45"/>
      <c r="C49" s="35"/>
      <c r="D49" s="36" t="s">
        <v>1</v>
      </c>
      <c r="E49" s="51"/>
      <c r="F49" s="60"/>
      <c r="G49" s="62">
        <f>G50</f>
        <v>488172</v>
      </c>
      <c r="H49" s="59">
        <f>F49+G49</f>
        <v>488172</v>
      </c>
      <c r="I49" s="3"/>
      <c r="J49" s="3"/>
      <c r="K49" s="3"/>
      <c r="L49" s="3"/>
      <c r="M49" s="3"/>
      <c r="N49" s="3"/>
      <c r="O49" s="3"/>
    </row>
    <row r="50" spans="1:15" ht="27.75" customHeight="1">
      <c r="A50" s="45" t="s">
        <v>23</v>
      </c>
      <c r="B50" s="35"/>
      <c r="C50" s="35"/>
      <c r="D50" s="36" t="s">
        <v>1</v>
      </c>
      <c r="E50" s="52"/>
      <c r="F50" s="60"/>
      <c r="G50" s="62">
        <f>G51+G52</f>
        <v>488172</v>
      </c>
      <c r="H50" s="59">
        <f>F50+G50</f>
        <v>488172</v>
      </c>
      <c r="I50" s="3"/>
      <c r="J50" s="3"/>
      <c r="K50" s="3"/>
      <c r="L50" s="3"/>
      <c r="M50" s="3"/>
      <c r="N50" s="3"/>
      <c r="O50" s="3"/>
    </row>
    <row r="51" spans="1:15" ht="64.5" customHeight="1">
      <c r="A51" s="47" t="s">
        <v>52</v>
      </c>
      <c r="B51" s="47" t="s">
        <v>53</v>
      </c>
      <c r="C51" s="47" t="s">
        <v>17</v>
      </c>
      <c r="D51" s="40" t="s">
        <v>90</v>
      </c>
      <c r="E51" s="53"/>
      <c r="F51" s="60"/>
      <c r="G51" s="60">
        <f>130000+379400+48772-558172</f>
        <v>0</v>
      </c>
      <c r="H51" s="61">
        <f>F51+G51</f>
        <v>0</v>
      </c>
      <c r="I51" s="3"/>
      <c r="J51" s="3"/>
      <c r="K51" s="3"/>
      <c r="L51" s="3"/>
      <c r="M51" s="3"/>
      <c r="N51" s="3"/>
      <c r="O51" s="3"/>
    </row>
    <row r="52" spans="1:15" ht="28.5" customHeight="1">
      <c r="A52" s="47" t="s">
        <v>99</v>
      </c>
      <c r="B52" s="47" t="s">
        <v>100</v>
      </c>
      <c r="C52" s="47" t="s">
        <v>17</v>
      </c>
      <c r="D52" s="48" t="s">
        <v>101</v>
      </c>
      <c r="E52" s="53"/>
      <c r="F52" s="60"/>
      <c r="G52" s="60">
        <f>130000+379400+48772-20000-50000</f>
        <v>488172</v>
      </c>
      <c r="H52" s="61">
        <f>F52+G52</f>
        <v>488172</v>
      </c>
      <c r="I52" s="3"/>
      <c r="J52" s="3"/>
      <c r="K52" s="3"/>
      <c r="L52" s="3"/>
      <c r="M52" s="3"/>
      <c r="N52" s="3"/>
      <c r="O52" s="3"/>
    </row>
    <row r="53" spans="1:15" ht="31.5" customHeight="1">
      <c r="A53" s="45" t="s">
        <v>80</v>
      </c>
      <c r="B53" s="45"/>
      <c r="C53" s="45"/>
      <c r="D53" s="36" t="s">
        <v>81</v>
      </c>
      <c r="E53" s="53"/>
      <c r="F53" s="60"/>
      <c r="G53" s="62">
        <f>G54</f>
        <v>3138916.8</v>
      </c>
      <c r="H53" s="59">
        <f aca="true" t="shared" si="2" ref="H53:H60">F53+G53</f>
        <v>3138916.8</v>
      </c>
      <c r="I53" s="3"/>
      <c r="J53" s="3"/>
      <c r="K53" s="3"/>
      <c r="L53" s="3"/>
      <c r="M53" s="3"/>
      <c r="N53" s="3"/>
      <c r="O53" s="3"/>
    </row>
    <row r="54" spans="1:15" ht="27.75" customHeight="1">
      <c r="A54" s="45" t="s">
        <v>82</v>
      </c>
      <c r="B54" s="35"/>
      <c r="C54" s="70"/>
      <c r="D54" s="36" t="s">
        <v>81</v>
      </c>
      <c r="E54" s="53"/>
      <c r="F54" s="60"/>
      <c r="G54" s="62">
        <f>G55</f>
        <v>3138916.8</v>
      </c>
      <c r="H54" s="59">
        <f t="shared" si="2"/>
        <v>3138916.8</v>
      </c>
      <c r="I54" s="3"/>
      <c r="J54" s="3"/>
      <c r="K54" s="3"/>
      <c r="L54" s="3"/>
      <c r="M54" s="3"/>
      <c r="N54" s="3"/>
      <c r="O54" s="3"/>
    </row>
    <row r="55" spans="1:15" ht="27.75" customHeight="1">
      <c r="A55" s="70" t="s">
        <v>83</v>
      </c>
      <c r="B55" s="70" t="s">
        <v>84</v>
      </c>
      <c r="C55" s="70"/>
      <c r="D55" s="68" t="s">
        <v>85</v>
      </c>
      <c r="E55" s="53"/>
      <c r="F55" s="60"/>
      <c r="G55" s="60">
        <f>G56</f>
        <v>3138916.8</v>
      </c>
      <c r="H55" s="61">
        <f t="shared" si="2"/>
        <v>3138916.8</v>
      </c>
      <c r="I55" s="3"/>
      <c r="J55" s="3"/>
      <c r="K55" s="3"/>
      <c r="L55" s="3"/>
      <c r="M55" s="3"/>
      <c r="N55" s="3"/>
      <c r="O55" s="3"/>
    </row>
    <row r="56" spans="1:15" ht="43.5" customHeight="1">
      <c r="A56" s="70" t="s">
        <v>86</v>
      </c>
      <c r="B56" s="70" t="s">
        <v>87</v>
      </c>
      <c r="C56" s="70" t="s">
        <v>2</v>
      </c>
      <c r="D56" s="69" t="s">
        <v>88</v>
      </c>
      <c r="E56" s="53"/>
      <c r="F56" s="60"/>
      <c r="G56" s="60">
        <f>3145401.8+1250000+1167364+1082636+217100-3723585</f>
        <v>3138916.8</v>
      </c>
      <c r="H56" s="61">
        <f t="shared" si="2"/>
        <v>3138916.8</v>
      </c>
      <c r="I56" s="3"/>
      <c r="J56" s="3"/>
      <c r="K56" s="3"/>
      <c r="L56" s="3"/>
      <c r="M56" s="3"/>
      <c r="N56" s="3"/>
      <c r="O56" s="3"/>
    </row>
    <row r="57" spans="1:15" ht="46.5" customHeight="1">
      <c r="A57" s="45" t="s">
        <v>32</v>
      </c>
      <c r="B57" s="45"/>
      <c r="C57" s="45"/>
      <c r="D57" s="79" t="s">
        <v>5</v>
      </c>
      <c r="E57" s="53"/>
      <c r="F57" s="60"/>
      <c r="G57" s="62">
        <f>G58</f>
        <v>59927.94</v>
      </c>
      <c r="H57" s="59">
        <f t="shared" si="2"/>
        <v>59927.94</v>
      </c>
      <c r="I57" s="3"/>
      <c r="J57" s="3"/>
      <c r="K57" s="3"/>
      <c r="L57" s="3"/>
      <c r="M57" s="3"/>
      <c r="N57" s="3"/>
      <c r="O57" s="3"/>
    </row>
    <row r="58" spans="1:15" ht="45" customHeight="1">
      <c r="A58" s="46" t="s">
        <v>33</v>
      </c>
      <c r="B58" s="46"/>
      <c r="C58" s="46"/>
      <c r="D58" s="79" t="s">
        <v>5</v>
      </c>
      <c r="E58" s="53"/>
      <c r="F58" s="60"/>
      <c r="G58" s="62">
        <f>G59</f>
        <v>59927.94</v>
      </c>
      <c r="H58" s="59">
        <f t="shared" si="2"/>
        <v>59927.94</v>
      </c>
      <c r="I58" s="3"/>
      <c r="J58" s="3"/>
      <c r="K58" s="3"/>
      <c r="L58" s="3"/>
      <c r="M58" s="3"/>
      <c r="N58" s="3"/>
      <c r="O58" s="3"/>
    </row>
    <row r="59" spans="1:15" ht="48.75" customHeight="1">
      <c r="A59" s="47" t="s">
        <v>92</v>
      </c>
      <c r="B59" s="39" t="s">
        <v>93</v>
      </c>
      <c r="C59" s="39"/>
      <c r="D59" s="80" t="s">
        <v>94</v>
      </c>
      <c r="E59" s="53"/>
      <c r="F59" s="60"/>
      <c r="G59" s="60">
        <f>G60</f>
        <v>59927.94</v>
      </c>
      <c r="H59" s="61">
        <f t="shared" si="2"/>
        <v>59927.94</v>
      </c>
      <c r="I59" s="3"/>
      <c r="J59" s="3"/>
      <c r="K59" s="3"/>
      <c r="L59" s="3"/>
      <c r="M59" s="3"/>
      <c r="N59" s="3"/>
      <c r="O59" s="3"/>
    </row>
    <row r="60" spans="1:15" ht="63" customHeight="1">
      <c r="A60" s="47" t="s">
        <v>95</v>
      </c>
      <c r="B60" s="47" t="s">
        <v>96</v>
      </c>
      <c r="C60" s="47" t="s">
        <v>97</v>
      </c>
      <c r="D60" s="40" t="s">
        <v>98</v>
      </c>
      <c r="E60" s="53"/>
      <c r="F60" s="60"/>
      <c r="G60" s="60">
        <f>63000-3072.06</f>
        <v>59927.94</v>
      </c>
      <c r="H60" s="61">
        <f t="shared" si="2"/>
        <v>59927.94</v>
      </c>
      <c r="I60" s="3"/>
      <c r="J60" s="3"/>
      <c r="K60" s="3"/>
      <c r="L60" s="3"/>
      <c r="M60" s="3"/>
      <c r="N60" s="3"/>
      <c r="O60" s="3"/>
    </row>
    <row r="61" spans="1:15" ht="29.25" customHeight="1">
      <c r="A61" s="58"/>
      <c r="B61" s="50"/>
      <c r="C61" s="50"/>
      <c r="D61" s="23" t="s">
        <v>15</v>
      </c>
      <c r="E61" s="41"/>
      <c r="F61" s="62">
        <f>F12+F41+F15+F27+F45</f>
        <v>2302890</v>
      </c>
      <c r="G61" s="62">
        <f>G12+G41+G15+G27+G48+G45</f>
        <v>4583151.74</v>
      </c>
      <c r="H61" s="62">
        <f>H12+H41+H15+H27+H45+H48</f>
        <v>6886041.74</v>
      </c>
      <c r="I61" s="29"/>
      <c r="J61" s="3"/>
      <c r="K61" s="3"/>
      <c r="L61" s="3"/>
      <c r="M61" s="3"/>
      <c r="N61" s="3"/>
      <c r="O61" s="3"/>
    </row>
    <row r="62" spans="1:15" ht="18.75" customHeight="1">
      <c r="A62" s="3"/>
      <c r="B62" s="3"/>
      <c r="C62" s="3"/>
      <c r="D62" s="3"/>
      <c r="E62" s="30"/>
      <c r="F62" s="29"/>
      <c r="G62" s="16"/>
      <c r="H62" s="17"/>
      <c r="I62" s="3"/>
      <c r="J62" s="3"/>
      <c r="K62" s="3"/>
      <c r="L62" s="3"/>
      <c r="M62" s="3"/>
      <c r="N62" s="3"/>
      <c r="O62" s="3"/>
    </row>
    <row r="63" spans="1:8" s="82" customFormat="1" ht="30.75" customHeight="1">
      <c r="A63" s="81"/>
      <c r="B63" s="81"/>
      <c r="C63" s="81"/>
      <c r="D63" s="81"/>
      <c r="E63" s="81"/>
      <c r="F63" s="81"/>
      <c r="G63" s="85"/>
      <c r="H63" s="85"/>
    </row>
    <row r="64" spans="1:15" s="84" customFormat="1" ht="26.25" customHeight="1">
      <c r="A64" s="81" t="s">
        <v>102</v>
      </c>
      <c r="B64" s="81"/>
      <c r="C64" s="81"/>
      <c r="D64" s="83"/>
      <c r="E64" s="81"/>
      <c r="F64" s="81"/>
      <c r="G64" s="82"/>
      <c r="H64" s="82"/>
      <c r="I64" s="82"/>
      <c r="J64" s="82"/>
      <c r="K64" s="82"/>
      <c r="L64" s="82"/>
      <c r="M64" s="82"/>
      <c r="N64" s="82"/>
      <c r="O64" s="82"/>
    </row>
    <row r="65" spans="1:15" s="84" customFormat="1" ht="26.25" customHeight="1">
      <c r="A65" s="81"/>
      <c r="B65" s="81"/>
      <c r="C65" s="81"/>
      <c r="D65" s="83"/>
      <c r="E65" s="81"/>
      <c r="F65" s="81"/>
      <c r="G65" s="82"/>
      <c r="H65" s="82"/>
      <c r="I65" s="82"/>
      <c r="J65" s="82"/>
      <c r="K65" s="82"/>
      <c r="L65" s="82"/>
      <c r="M65" s="82"/>
      <c r="N65" s="82"/>
      <c r="O65" s="82"/>
    </row>
    <row r="66" spans="1:15" s="1" customFormat="1" ht="23.25" customHeight="1">
      <c r="A66" s="82"/>
      <c r="B66" s="86"/>
      <c r="C66" s="87"/>
      <c r="D66" s="88"/>
      <c r="E66" s="89"/>
      <c r="F66" s="86"/>
      <c r="G66" s="90"/>
      <c r="H66" s="91"/>
      <c r="I66" s="92"/>
      <c r="J66" s="3"/>
      <c r="K66" s="3"/>
      <c r="L66" s="3"/>
      <c r="M66" s="3"/>
      <c r="N66" s="3"/>
      <c r="O66" s="3"/>
    </row>
    <row r="67" spans="1:252" s="72" customFormat="1" ht="32.25" customHeight="1">
      <c r="A67" s="75"/>
      <c r="E67" s="93"/>
      <c r="F67" s="71"/>
      <c r="G67" s="71"/>
      <c r="H67" s="71"/>
      <c r="I67" s="71"/>
      <c r="J67" s="71"/>
      <c r="K67" s="71"/>
      <c r="IJ67" s="71"/>
      <c r="IK67" s="71"/>
      <c r="IL67" s="71"/>
      <c r="IM67" s="71"/>
      <c r="IN67" s="71"/>
      <c r="IO67" s="71"/>
      <c r="IP67" s="71"/>
      <c r="IQ67" s="71"/>
      <c r="IR67" s="71"/>
    </row>
    <row r="68" spans="1:252" s="72" customFormat="1" ht="27.75" customHeight="1">
      <c r="A68" s="75"/>
      <c r="B68" s="76"/>
      <c r="C68" s="76"/>
      <c r="D68" s="77"/>
      <c r="E68" s="78"/>
      <c r="F68" s="71"/>
      <c r="G68" s="71"/>
      <c r="H68" s="71"/>
      <c r="I68" s="71"/>
      <c r="J68" s="71"/>
      <c r="K68" s="71"/>
      <c r="IJ68" s="71"/>
      <c r="IK68" s="71"/>
      <c r="IL68" s="71"/>
      <c r="IM68" s="71"/>
      <c r="IN68" s="71"/>
      <c r="IO68" s="71"/>
      <c r="IP68" s="71"/>
      <c r="IQ68" s="71"/>
      <c r="IR68" s="71"/>
    </row>
    <row r="69" spans="1:15" s="4" customFormat="1" ht="30" customHeight="1">
      <c r="A69" s="8"/>
      <c r="B69" s="8"/>
      <c r="C69" s="8"/>
      <c r="D69" s="73"/>
      <c r="E69" s="74"/>
      <c r="F69" s="6"/>
      <c r="G69" s="21"/>
      <c r="H69" s="18"/>
      <c r="I69" s="19"/>
      <c r="J69" s="19"/>
      <c r="K69" s="19"/>
      <c r="L69" s="19"/>
      <c r="M69" s="19"/>
      <c r="N69" s="19"/>
      <c r="O69" s="19"/>
    </row>
    <row r="70" spans="1:15" s="11" customFormat="1" ht="9.75" customHeight="1">
      <c r="A70" s="8"/>
      <c r="B70" s="8"/>
      <c r="C70" s="8"/>
      <c r="D70" s="20"/>
      <c r="E70" s="32"/>
      <c r="F70" s="6"/>
      <c r="G70" s="21"/>
      <c r="H70" s="18"/>
      <c r="I70" s="19"/>
      <c r="J70" s="19"/>
      <c r="K70" s="19"/>
      <c r="L70" s="19"/>
      <c r="M70" s="19"/>
      <c r="N70" s="19"/>
      <c r="O70" s="19"/>
    </row>
    <row r="71" spans="1:17" s="2" customFormat="1" ht="42" customHeight="1">
      <c r="A71" s="9"/>
      <c r="B71" s="22"/>
      <c r="C71" s="22"/>
      <c r="D71" s="10"/>
      <c r="E71" s="33"/>
      <c r="F71" s="19"/>
      <c r="G71" s="21"/>
      <c r="H71" s="18"/>
      <c r="I71" s="19"/>
      <c r="J71" s="19"/>
      <c r="K71" s="19"/>
      <c r="L71" s="19"/>
      <c r="M71" s="19"/>
      <c r="N71" s="19"/>
      <c r="O71" s="19"/>
      <c r="P71" s="4"/>
      <c r="Q71" s="4"/>
    </row>
    <row r="72" s="1" customFormat="1" ht="12.75">
      <c r="E72" s="34"/>
    </row>
    <row r="73" s="1" customFormat="1" ht="12.75">
      <c r="E73" s="34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</sheetData>
  <sheetProtection selectLockedCells="1" selectUnlockedCells="1"/>
  <mergeCells count="18">
    <mergeCell ref="D38:D39"/>
    <mergeCell ref="E38:E39"/>
    <mergeCell ref="F38:F39"/>
    <mergeCell ref="G38:G39"/>
    <mergeCell ref="H38:H39"/>
    <mergeCell ref="A37:H37"/>
    <mergeCell ref="A38:A39"/>
    <mergeCell ref="B38:B39"/>
    <mergeCell ref="C38:C39"/>
    <mergeCell ref="A6:H6"/>
    <mergeCell ref="A9:A10"/>
    <mergeCell ref="D9:D10"/>
    <mergeCell ref="E9:E10"/>
    <mergeCell ref="F9:F10"/>
    <mergeCell ref="G9:G10"/>
    <mergeCell ref="B9:B10"/>
    <mergeCell ref="C9:C10"/>
    <mergeCell ref="H9:H10"/>
  </mergeCells>
  <printOptions/>
  <pageMargins left="0.7874015748031497" right="0.7874015748031497" top="1.1811023622047245" bottom="0.3937007874015748" header="0" footer="0"/>
  <pageSetup fitToHeight="2" horizontalDpi="600" verticalDpi="600" orientation="landscape" paperSize="9" scale="40" r:id="rId1"/>
  <rowBreaks count="1" manualBreakCount="1">
    <brk id="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2017-10-20T07:56:02Z</cp:lastPrinted>
  <dcterms:modified xsi:type="dcterms:W3CDTF">2017-10-20T08:22:07Z</dcterms:modified>
  <cp:category/>
  <cp:version/>
  <cp:contentType/>
  <cp:contentStatus/>
</cp:coreProperties>
</file>