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иконком" sheetId="1" r:id="rId1"/>
  </sheets>
  <definedNames>
    <definedName name="Excel_BuiltIn_Print_Area">'виконком'!$A$1:$O$93</definedName>
    <definedName name="Excel_BuiltIn_Print_Area_1">'виконком'!$A$1:$O$92</definedName>
    <definedName name="_xlnm.Print_Area" localSheetId="0">'виконком'!$A$1:$P$101</definedName>
  </definedNames>
  <calcPr fullCalcOnLoad="1"/>
</workbook>
</file>

<file path=xl/sharedStrings.xml><?xml version="1.0" encoding="utf-8"?>
<sst xmlns="http://schemas.openxmlformats.org/spreadsheetml/2006/main" count="115" uniqueCount="90">
  <si>
    <t>грн.</t>
  </si>
  <si>
    <t>Найменування</t>
  </si>
  <si>
    <t>в тому числі</t>
  </si>
  <si>
    <t>загальний фонд</t>
  </si>
  <si>
    <t>спеціальний фонд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</si>
  <si>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</si>
  <si>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</si>
  <si>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</si>
  <si>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</si>
  <si>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</si>
  <si>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</si>
  <si>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</si>
  <si>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</si>
  <si>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</si>
  <si>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</si>
  <si>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</si>
  <si>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</si>
  <si>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</si>
  <si>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</si>
  <si>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</si>
  <si>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</si>
  <si>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</si>
  <si>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</si>
  <si>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</si>
  <si>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</si>
  <si>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</si>
  <si>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 xml:space="preserve">Разом по спеціальному фонду </t>
  </si>
  <si>
    <t xml:space="preserve">Всього доходів </t>
  </si>
  <si>
    <t>ВИДАТКИ</t>
  </si>
  <si>
    <t>Державне управління - всього, в тому числі:</t>
  </si>
  <si>
    <t xml:space="preserve">Органи місцевого самоврядування                              </t>
  </si>
  <si>
    <t xml:space="preserve">Освіта, в тому числі: </t>
  </si>
  <si>
    <t>Дитячі будинки ( в т.ч. сімейного типу, прийомні сім'ї)</t>
  </si>
  <si>
    <t>Соціальний захист та соціальне забезпечення - всього, в тому числі:</t>
  </si>
  <si>
    <t>Допомога у зв'язку з вагітністю і пологами</t>
  </si>
  <si>
    <t>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</si>
  <si>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</si>
  <si>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</si>
  <si>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</si>
  <si>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Допомога при усиновленні дитини</t>
  </si>
  <si>
    <t>Державна соціальна допомога малозабезпеченим сім'ям</t>
  </si>
  <si>
    <t>Інші видатки на соціальний захист населення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</si>
  <si>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</si>
  <si>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</si>
  <si>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</si>
  <si>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сім'ї</t>
  </si>
  <si>
    <t>Територіальні центри соціального обслуговування (надання соціальних послуг)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</si>
  <si>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</si>
  <si>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Центри соціальної реабілітації дітей-інвалідів, центри професійної реабілітації  інвалідів</t>
  </si>
  <si>
    <t>Державна соціальна допомога інвалідам з дитинства та дітям-інвалідам</t>
  </si>
  <si>
    <t>Культура і мистецтво - всього, в тому числі:</t>
  </si>
  <si>
    <t>Фізична культура і спорт -  всього, в тому числі: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</si>
  <si>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</si>
  <si>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</si>
  <si>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видатків</t>
  </si>
  <si>
    <t>у т.ч.  бюджет розвитку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</si>
  <si>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</si>
  <si>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</si>
  <si>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</si>
  <si>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</si>
  <si>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</si>
  <si>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Допомога до досягнення дитиною трирічного віку</t>
  </si>
  <si>
    <t>Допомога на догляд за інвалідом I чи II групи внаслідок психічного розладу</t>
  </si>
  <si>
    <t>Організація та проведення громадських робіт</t>
  </si>
  <si>
    <t>план на 2016 рік</t>
  </si>
  <si>
    <t>уточнений план на  2016 рік</t>
  </si>
  <si>
    <r>
      <t>2                                                                                                                                                   П</t>
    </r>
    <r>
      <rPr>
        <sz val="18"/>
        <color indexed="8"/>
        <rFont val="Times New Roman"/>
        <family val="1"/>
      </rPr>
      <t>родовження додатка</t>
    </r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</si>
  <si>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</si>
  <si>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</si>
  <si>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</si>
  <si>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</si>
  <si>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</si>
  <si>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</si>
  <si>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</si>
  <si>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Видатки на заходи, передбачені державними і місцевими програмами розвитку культури і мистецтва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</si>
  <si>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</si>
  <si>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</si>
  <si>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Проведення виборів депутатів місцевих рад та сільських, селищних, міських голів</t>
  </si>
  <si>
    <t>Видатки, не віднесені  до основних груп, в тому числі:</t>
  </si>
  <si>
    <t>ЗВІТ</t>
  </si>
  <si>
    <t xml:space="preserve"> про виконання районного у місті бюджету за I півріччя 2016 року             </t>
  </si>
  <si>
    <t>уточнений план загального фонду на  I півріччя 2016 року</t>
  </si>
  <si>
    <t>виконано за I півріччя 2016 року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</si>
  <si>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</si>
  <si>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</si>
  <si>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</si>
  <si>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Додаток</t>
  </si>
  <si>
    <t>до рішення виконкому районної у місті ради</t>
  </si>
  <si>
    <t>Керуюча справами виконкому районної у місті ради                                                                                                         О. Дуванова</t>
  </si>
  <si>
    <t>від 17 серпня 2016 року  № 358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</si>
</sst>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8"/>
      <color indexed="8"/>
      <name val="Arial Cyr"/>
      <family val="2"/>
    </font>
    <font>
      <sz val="20"/>
      <name val="Times New Roman"/>
      <family val="1"/>
    </font>
    <font>
      <b/>
      <sz val="13"/>
      <color indexed="8"/>
      <name val="Arial Cyr"/>
      <family val="2"/>
    </font>
    <font>
      <b/>
      <sz val="10"/>
      <name val="Arial Cyr"/>
      <family val="2"/>
    </font>
    <font>
      <sz val="13"/>
      <color indexed="10"/>
      <name val="Arial Cyr"/>
      <family val="2"/>
    </font>
    <font>
      <b/>
      <sz val="13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b/>
      <sz val="10"/>
      <color indexed="9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i/>
      <sz val="12"/>
      <color indexed="8"/>
      <name val="Arial Cyr"/>
      <family val="0"/>
    </font>
    <font>
      <b/>
      <sz val="13"/>
      <color indexed="8"/>
      <name val="Arial"/>
      <family val="2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6"/>
      <color indexed="8"/>
      <name val="Arial"/>
      <family val="2"/>
    </font>
    <font>
      <sz val="18"/>
      <name val="Times New Roman"/>
      <family val="1"/>
    </font>
    <font>
      <sz val="18"/>
      <color indexed="8"/>
      <name val="Arial Cyr"/>
      <family val="2"/>
    </font>
    <font>
      <sz val="18"/>
      <color indexed="8"/>
      <name val="Times New Roman"/>
      <family val="1"/>
    </font>
    <font>
      <sz val="12"/>
      <color indexed="8"/>
      <name val="Bookman Old Style"/>
      <family val="1"/>
    </font>
    <font>
      <b/>
      <i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8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6"/>
      <name val="Bookman Old Style"/>
      <family val="1"/>
    </font>
    <font>
      <b/>
      <sz val="30"/>
      <name val="Arial Cyr"/>
      <family val="2"/>
    </font>
    <font>
      <sz val="3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  <font>
      <b/>
      <sz val="13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4" fillId="33" borderId="0" xfId="0" applyNumberFormat="1" applyFont="1" applyFill="1" applyBorder="1" applyAlignment="1">
      <alignment/>
    </xf>
    <xf numFmtId="164" fontId="14" fillId="0" borderId="0" xfId="0" applyNumberFormat="1" applyFont="1" applyBorder="1" applyAlignment="1">
      <alignment/>
    </xf>
    <xf numFmtId="164" fontId="15" fillId="33" borderId="0" xfId="0" applyNumberFormat="1" applyFont="1" applyFill="1" applyBorder="1" applyAlignment="1">
      <alignment/>
    </xf>
    <xf numFmtId="164" fontId="15" fillId="0" borderId="0" xfId="0" applyNumberFormat="1" applyFont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26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9" fillId="34" borderId="11" xfId="0" applyNumberFormat="1" applyFont="1" applyFill="1" applyBorder="1" applyAlignment="1">
      <alignment/>
    </xf>
    <xf numFmtId="4" fontId="32" fillId="34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9" fillId="36" borderId="11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 horizontal="right"/>
    </xf>
    <xf numFmtId="4" fontId="11" fillId="34" borderId="11" xfId="0" applyNumberFormat="1" applyFont="1" applyFill="1" applyBorder="1" applyAlignment="1">
      <alignment horizontal="right"/>
    </xf>
    <xf numFmtId="4" fontId="11" fillId="35" borderId="11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4" fontId="11" fillId="34" borderId="0" xfId="0" applyNumberFormat="1" applyFont="1" applyFill="1" applyBorder="1" applyAlignment="1">
      <alignment/>
    </xf>
    <xf numFmtId="4" fontId="12" fillId="34" borderId="0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4" fontId="3" fillId="35" borderId="11" xfId="0" applyNumberFormat="1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164" fontId="8" fillId="34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8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4" fontId="2" fillId="35" borderId="11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164" fontId="16" fillId="35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6" fillId="34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19" fillId="0" borderId="0" xfId="0" applyFont="1" applyAlignment="1">
      <alignment vertical="top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4" fontId="2" fillId="35" borderId="11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39" fillId="34" borderId="0" xfId="0" applyFont="1" applyFill="1" applyBorder="1" applyAlignment="1">
      <alignment horizontal="left"/>
    </xf>
    <xf numFmtId="4" fontId="39" fillId="34" borderId="0" xfId="0" applyNumberFormat="1" applyFont="1" applyFill="1" applyBorder="1" applyAlignment="1">
      <alignment horizontal="left"/>
    </xf>
    <xf numFmtId="0" fontId="39" fillId="34" borderId="0" xfId="0" applyFont="1" applyFill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 vertical="top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2" fillId="0" borderId="0" xfId="0" applyFont="1" applyBorder="1" applyAlignment="1">
      <alignment horizontal="left"/>
    </xf>
    <xf numFmtId="164" fontId="4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23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35" fillId="34" borderId="12" xfId="0" applyNumberFormat="1" applyFont="1" applyFill="1" applyBorder="1" applyAlignment="1" applyProtection="1">
      <alignment horizontal="left" vertical="center" wrapText="1"/>
      <protection/>
    </xf>
    <xf numFmtId="0" fontId="35" fillId="34" borderId="13" xfId="0" applyNumberFormat="1" applyFont="1" applyFill="1" applyBorder="1" applyAlignment="1" applyProtection="1">
      <alignment horizontal="left" vertical="center" wrapText="1"/>
      <protection/>
    </xf>
    <xf numFmtId="0" fontId="35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left" vertical="top"/>
    </xf>
    <xf numFmtId="0" fontId="36" fillId="34" borderId="11" xfId="0" applyFont="1" applyFill="1" applyBorder="1" applyAlignment="1">
      <alignment horizontal="left" vertical="top"/>
    </xf>
    <xf numFmtId="0" fontId="11" fillId="35" borderId="11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39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38" fillId="34" borderId="0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 wrapText="1"/>
    </xf>
    <xf numFmtId="0" fontId="11" fillId="34" borderId="13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/>
    </xf>
    <xf numFmtId="0" fontId="24" fillId="34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30" fillId="34" borderId="15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vertical="center"/>
    </xf>
    <xf numFmtId="0" fontId="33" fillId="34" borderId="11" xfId="0" applyFont="1" applyFill="1" applyBorder="1" applyAlignment="1">
      <alignment horizontal="left" vertical="top"/>
    </xf>
    <xf numFmtId="0" fontId="25" fillId="34" borderId="11" xfId="0" applyFont="1" applyFill="1" applyBorder="1" applyAlignment="1">
      <alignment horizontal="left" vertical="top" wrapText="1"/>
    </xf>
    <xf numFmtId="0" fontId="34" fillId="34" borderId="12" xfId="0" applyNumberFormat="1" applyFont="1" applyFill="1" applyBorder="1" applyAlignment="1" applyProtection="1">
      <alignment horizontal="left" vertical="center" wrapText="1"/>
      <protection/>
    </xf>
    <xf numFmtId="0" fontId="34" fillId="34" borderId="13" xfId="0" applyNumberFormat="1" applyFont="1" applyFill="1" applyBorder="1" applyAlignment="1" applyProtection="1">
      <alignment horizontal="left" vertical="center" wrapText="1"/>
      <protection/>
    </xf>
    <xf numFmtId="0" fontId="34" fillId="34" borderId="14" xfId="0" applyNumberFormat="1" applyFont="1" applyFill="1" applyBorder="1" applyAlignment="1" applyProtection="1">
      <alignment horizontal="left" vertical="center" wrapText="1"/>
      <protection/>
    </xf>
    <xf numFmtId="0" fontId="27" fillId="34" borderId="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2"/>
  <sheetViews>
    <sheetView tabSelected="1" view="pageBreakPreview" zoomScale="70" zoomScaleNormal="75" zoomScaleSheetLayoutView="70" zoomScalePageLayoutView="0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A92" sqref="A92:O92"/>
    </sheetView>
  </sheetViews>
  <sheetFormatPr defaultColWidth="9.00390625" defaultRowHeight="12.75"/>
  <cols>
    <col min="1" max="2" width="9.125" style="1" customWidth="1"/>
    <col min="3" max="3" width="61.125" style="1" customWidth="1"/>
    <col min="4" max="4" width="20.25390625" style="2" customWidth="1"/>
    <col min="5" max="5" width="19.875" style="2" customWidth="1"/>
    <col min="6" max="6" width="16.75390625" style="2" customWidth="1"/>
    <col min="7" max="7" width="17.00390625" style="2" customWidth="1"/>
    <col min="8" max="8" width="19.75390625" style="3" customWidth="1"/>
    <col min="9" max="9" width="19.375" style="3" customWidth="1"/>
    <col min="10" max="10" width="21.625" style="3" customWidth="1"/>
    <col min="11" max="11" width="17.00390625" style="3" customWidth="1"/>
    <col min="12" max="12" width="25.00390625" style="3" customWidth="1"/>
    <col min="13" max="13" width="24.875" style="3" customWidth="1"/>
    <col min="14" max="14" width="19.25390625" style="3" customWidth="1"/>
    <col min="15" max="15" width="16.75390625" style="3" customWidth="1"/>
    <col min="16" max="16" width="17.625" style="3" customWidth="1"/>
    <col min="17" max="17" width="12.625" style="0" customWidth="1"/>
    <col min="18" max="18" width="17.875" style="0" customWidth="1"/>
    <col min="19" max="19" width="12.00390625" style="0" customWidth="1"/>
    <col min="20" max="20" width="13.125" style="0" customWidth="1"/>
  </cols>
  <sheetData>
    <row r="1" spans="1:20" ht="21.75" customHeight="1">
      <c r="A1" s="4"/>
      <c r="B1" s="5"/>
      <c r="C1" s="5"/>
      <c r="D1" s="6"/>
      <c r="E1" s="6"/>
      <c r="F1" s="6"/>
      <c r="G1" s="6"/>
      <c r="H1" s="7"/>
      <c r="I1" s="7"/>
      <c r="J1" s="114"/>
      <c r="K1" s="114"/>
      <c r="L1" s="114"/>
      <c r="M1" s="114"/>
      <c r="N1" s="114"/>
      <c r="O1" s="114"/>
      <c r="P1" s="114"/>
      <c r="Q1" s="8"/>
      <c r="R1" s="8"/>
      <c r="S1" s="8"/>
      <c r="T1" s="8"/>
    </row>
    <row r="2" spans="1:20" ht="21.75" customHeight="1">
      <c r="A2" s="5"/>
      <c r="B2" s="5"/>
      <c r="C2" s="5"/>
      <c r="D2" s="6"/>
      <c r="E2" s="6"/>
      <c r="F2" s="6"/>
      <c r="G2" s="6"/>
      <c r="H2" s="7"/>
      <c r="I2" s="7"/>
      <c r="J2" s="114"/>
      <c r="K2" s="114"/>
      <c r="L2" s="114"/>
      <c r="M2" s="114"/>
      <c r="N2" s="114"/>
      <c r="O2" s="114"/>
      <c r="P2" s="114"/>
      <c r="Q2" s="8"/>
      <c r="R2" s="8"/>
      <c r="S2" s="8"/>
      <c r="T2" s="8"/>
    </row>
    <row r="3" spans="1:20" ht="22.5" customHeight="1">
      <c r="A3" s="5"/>
      <c r="B3" s="5"/>
      <c r="C3" s="5"/>
      <c r="D3" s="6"/>
      <c r="E3" s="6"/>
      <c r="F3" s="6"/>
      <c r="G3" s="6"/>
      <c r="H3" s="7"/>
      <c r="I3" s="7"/>
      <c r="J3" s="114"/>
      <c r="K3" s="114"/>
      <c r="L3" s="114"/>
      <c r="M3" s="114"/>
      <c r="N3" s="114"/>
      <c r="O3" s="114"/>
      <c r="P3" s="114"/>
      <c r="Q3" s="8"/>
      <c r="R3" s="8"/>
      <c r="S3" s="8"/>
      <c r="T3" s="8"/>
    </row>
    <row r="4" spans="1:20" ht="22.5" customHeight="1">
      <c r="A4" s="5"/>
      <c r="B4" s="5"/>
      <c r="C4" s="5"/>
      <c r="D4" s="6"/>
      <c r="E4" s="6"/>
      <c r="F4" s="6"/>
      <c r="G4" s="6"/>
      <c r="H4" s="7"/>
      <c r="I4" s="7"/>
      <c r="J4" s="81"/>
      <c r="K4" s="81"/>
      <c r="L4" s="81"/>
      <c r="M4" s="86" t="s">
        <v>86</v>
      </c>
      <c r="O4" s="86"/>
      <c r="P4" s="87"/>
      <c r="Q4" s="8"/>
      <c r="R4" s="8"/>
      <c r="S4" s="8"/>
      <c r="T4" s="8"/>
    </row>
    <row r="5" spans="1:20" ht="22.5" customHeight="1">
      <c r="A5" s="5"/>
      <c r="B5" s="5"/>
      <c r="C5" s="5"/>
      <c r="D5" s="5"/>
      <c r="E5" s="6"/>
      <c r="F5" s="6"/>
      <c r="G5" s="6"/>
      <c r="H5" s="7"/>
      <c r="I5" s="89"/>
      <c r="J5" s="81"/>
      <c r="K5" s="81"/>
      <c r="L5" s="90"/>
      <c r="M5" s="86" t="s">
        <v>87</v>
      </c>
      <c r="O5" s="86"/>
      <c r="P5" s="86"/>
      <c r="Q5" s="8"/>
      <c r="R5" s="8"/>
      <c r="S5" s="8"/>
      <c r="T5" s="8"/>
    </row>
    <row r="6" spans="1:20" ht="22.5" customHeight="1">
      <c r="A6" s="5"/>
      <c r="B6" s="5"/>
      <c r="C6" s="5"/>
      <c r="D6" s="6"/>
      <c r="E6" s="6"/>
      <c r="F6" s="6"/>
      <c r="G6" s="6"/>
      <c r="H6" s="7"/>
      <c r="I6" s="7"/>
      <c r="J6" s="90"/>
      <c r="K6" s="81"/>
      <c r="L6" s="81"/>
      <c r="M6" s="86" t="s">
        <v>89</v>
      </c>
      <c r="O6" s="86"/>
      <c r="P6" s="86"/>
      <c r="Q6" s="8"/>
      <c r="R6" s="8"/>
      <c r="S6" s="8"/>
      <c r="T6" s="8"/>
    </row>
    <row r="7" spans="1:20" ht="20.25" customHeight="1">
      <c r="A7" s="171" t="s">
        <v>79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69"/>
      <c r="Q7" s="8"/>
      <c r="R7" s="8"/>
      <c r="S7" s="8"/>
      <c r="T7" s="8"/>
    </row>
    <row r="8" spans="1:20" ht="25.5" customHeight="1">
      <c r="A8" s="171" t="s">
        <v>80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68" t="s">
        <v>0</v>
      </c>
      <c r="Q8" s="8"/>
      <c r="R8" s="8"/>
      <c r="S8" s="8"/>
      <c r="T8" s="8"/>
    </row>
    <row r="9" spans="1:17" s="78" customFormat="1" ht="18.75" customHeight="1">
      <c r="A9" s="148" t="s">
        <v>1</v>
      </c>
      <c r="B9" s="148"/>
      <c r="C9" s="148"/>
      <c r="D9" s="134" t="s">
        <v>64</v>
      </c>
      <c r="E9" s="140" t="s">
        <v>2</v>
      </c>
      <c r="F9" s="141"/>
      <c r="G9" s="142"/>
      <c r="H9" s="134" t="s">
        <v>65</v>
      </c>
      <c r="I9" s="140" t="s">
        <v>2</v>
      </c>
      <c r="J9" s="141"/>
      <c r="K9" s="142"/>
      <c r="L9" s="133" t="s">
        <v>81</v>
      </c>
      <c r="M9" s="172" t="s">
        <v>82</v>
      </c>
      <c r="N9" s="140" t="s">
        <v>2</v>
      </c>
      <c r="O9" s="141"/>
      <c r="P9" s="142"/>
      <c r="Q9" s="77"/>
    </row>
    <row r="10" spans="1:17" s="78" customFormat="1" ht="12.75" customHeight="1">
      <c r="A10" s="148"/>
      <c r="B10" s="148"/>
      <c r="C10" s="148"/>
      <c r="D10" s="134"/>
      <c r="E10" s="133" t="s">
        <v>3</v>
      </c>
      <c r="F10" s="133" t="s">
        <v>4</v>
      </c>
      <c r="G10" s="136" t="s">
        <v>55</v>
      </c>
      <c r="H10" s="134"/>
      <c r="I10" s="133" t="s">
        <v>3</v>
      </c>
      <c r="J10" s="133" t="s">
        <v>4</v>
      </c>
      <c r="K10" s="136" t="s">
        <v>55</v>
      </c>
      <c r="L10" s="133"/>
      <c r="M10" s="172"/>
      <c r="N10" s="133" t="s">
        <v>3</v>
      </c>
      <c r="O10" s="133" t="s">
        <v>4</v>
      </c>
      <c r="P10" s="136" t="s">
        <v>55</v>
      </c>
      <c r="Q10" s="77"/>
    </row>
    <row r="11" spans="1:17" s="76" customFormat="1" ht="34.5" customHeight="1">
      <c r="A11" s="148"/>
      <c r="B11" s="148"/>
      <c r="C11" s="148"/>
      <c r="D11" s="134"/>
      <c r="E11" s="133"/>
      <c r="F11" s="133"/>
      <c r="G11" s="136"/>
      <c r="H11" s="134"/>
      <c r="I11" s="133"/>
      <c r="J11" s="133"/>
      <c r="K11" s="136"/>
      <c r="L11" s="133"/>
      <c r="M11" s="172"/>
      <c r="N11" s="133"/>
      <c r="O11" s="133"/>
      <c r="P11" s="136"/>
      <c r="Q11" s="77"/>
    </row>
    <row r="12" spans="1:16" s="8" customFormat="1" ht="18" customHeight="1">
      <c r="A12" s="135" t="s">
        <v>5</v>
      </c>
      <c r="B12" s="135"/>
      <c r="C12" s="135"/>
      <c r="D12" s="38"/>
      <c r="E12" s="39"/>
      <c r="F12" s="39"/>
      <c r="G12" s="40"/>
      <c r="H12" s="38"/>
      <c r="I12" s="39"/>
      <c r="J12" s="39"/>
      <c r="K12" s="40"/>
      <c r="L12" s="39"/>
      <c r="M12" s="41"/>
      <c r="N12" s="42"/>
      <c r="O12" s="42"/>
      <c r="P12" s="43"/>
    </row>
    <row r="13" spans="1:16" s="8" customFormat="1" ht="17.25" customHeight="1">
      <c r="A13" s="166" t="s">
        <v>6</v>
      </c>
      <c r="B13" s="166"/>
      <c r="C13" s="166"/>
      <c r="D13" s="38"/>
      <c r="E13" s="39"/>
      <c r="F13" s="39"/>
      <c r="G13" s="40"/>
      <c r="H13" s="38"/>
      <c r="I13" s="39"/>
      <c r="J13" s="39"/>
      <c r="K13" s="40"/>
      <c r="L13" s="39"/>
      <c r="M13" s="44"/>
      <c r="N13" s="42"/>
      <c r="O13" s="42"/>
      <c r="P13" s="43"/>
    </row>
    <row r="14" spans="1:16" s="8" customFormat="1" ht="19.5" customHeight="1">
      <c r="A14" s="115" t="s">
        <v>7</v>
      </c>
      <c r="B14" s="115"/>
      <c r="C14" s="115"/>
      <c r="D14" s="45">
        <f>E14+F14</f>
        <v>30980115</v>
      </c>
      <c r="E14" s="29">
        <f>E17+E15</f>
        <v>30980115</v>
      </c>
      <c r="F14" s="29">
        <f>F17+F15</f>
        <v>0</v>
      </c>
      <c r="G14" s="29">
        <f>G17+G15</f>
        <v>0</v>
      </c>
      <c r="H14" s="45">
        <f aca="true" t="shared" si="0" ref="H14:H28">I14+J14</f>
        <v>30980115</v>
      </c>
      <c r="I14" s="29">
        <f>I17+I15</f>
        <v>30980115</v>
      </c>
      <c r="J14" s="29">
        <f>J17+J15</f>
        <v>0</v>
      </c>
      <c r="K14" s="29">
        <f>K17+K15</f>
        <v>0</v>
      </c>
      <c r="L14" s="29">
        <f>L17+L15</f>
        <v>16019980</v>
      </c>
      <c r="M14" s="46">
        <f aca="true" t="shared" si="1" ref="M14:M28">N14+O14</f>
        <v>18466087.729999997</v>
      </c>
      <c r="N14" s="36">
        <f>N17+N15</f>
        <v>18466087.729999997</v>
      </c>
      <c r="O14" s="36">
        <f>O17+O15</f>
        <v>0</v>
      </c>
      <c r="P14" s="36">
        <f>P17+P15</f>
        <v>0</v>
      </c>
    </row>
    <row r="15" spans="1:16" s="8" customFormat="1" ht="19.5" customHeight="1">
      <c r="A15" s="168" t="s">
        <v>67</v>
      </c>
      <c r="B15" s="169"/>
      <c r="C15" s="170"/>
      <c r="D15" s="45">
        <f>E15+F15</f>
        <v>22993080</v>
      </c>
      <c r="E15" s="29">
        <f>E16</f>
        <v>22993080</v>
      </c>
      <c r="F15" s="29">
        <f>F16</f>
        <v>0</v>
      </c>
      <c r="G15" s="29">
        <f>G16</f>
        <v>0</v>
      </c>
      <c r="H15" s="45">
        <f>I15+J15</f>
        <v>22993080</v>
      </c>
      <c r="I15" s="29">
        <f>I16</f>
        <v>22993080</v>
      </c>
      <c r="J15" s="29">
        <f>J16</f>
        <v>0</v>
      </c>
      <c r="K15" s="29">
        <f>K16</f>
        <v>0</v>
      </c>
      <c r="L15" s="29">
        <f>L16</f>
        <v>12204260</v>
      </c>
      <c r="M15" s="46">
        <f t="shared" si="1"/>
        <v>14231436.04</v>
      </c>
      <c r="N15" s="36">
        <f>N16</f>
        <v>14231436.04</v>
      </c>
      <c r="O15" s="36">
        <f>O16</f>
        <v>0</v>
      </c>
      <c r="P15" s="36">
        <f>P16</f>
        <v>0</v>
      </c>
    </row>
    <row r="16" spans="1:16" s="8" customFormat="1" ht="36.75" customHeight="1">
      <c r="A16" s="111" t="s">
        <v>68</v>
      </c>
      <c r="B16" s="112"/>
      <c r="C16" s="113"/>
      <c r="D16" s="73">
        <f>E16+F16</f>
        <v>22993080</v>
      </c>
      <c r="E16" s="29">
        <v>22993080</v>
      </c>
      <c r="F16" s="29"/>
      <c r="G16" s="29"/>
      <c r="H16" s="45">
        <f>I16+J16</f>
        <v>22993080</v>
      </c>
      <c r="I16" s="29">
        <v>22993080</v>
      </c>
      <c r="J16" s="29"/>
      <c r="K16" s="29"/>
      <c r="L16" s="29">
        <v>12204260</v>
      </c>
      <c r="M16" s="46">
        <f t="shared" si="1"/>
        <v>14231436.04</v>
      </c>
      <c r="N16" s="36">
        <v>14231436.04</v>
      </c>
      <c r="O16" s="36"/>
      <c r="P16" s="36"/>
    </row>
    <row r="17" spans="1:18" s="8" customFormat="1" ht="18" customHeight="1">
      <c r="A17" s="167" t="s">
        <v>56</v>
      </c>
      <c r="B17" s="167"/>
      <c r="C17" s="167"/>
      <c r="D17" s="45">
        <f>D18</f>
        <v>7987035</v>
      </c>
      <c r="E17" s="29">
        <f>E18</f>
        <v>7987035</v>
      </c>
      <c r="F17" s="29">
        <f>F18</f>
        <v>0</v>
      </c>
      <c r="G17" s="29">
        <f>G18</f>
        <v>0</v>
      </c>
      <c r="H17" s="45">
        <f t="shared" si="0"/>
        <v>7987035</v>
      </c>
      <c r="I17" s="29">
        <f>I18</f>
        <v>7987035</v>
      </c>
      <c r="J17" s="29">
        <v>0</v>
      </c>
      <c r="K17" s="29">
        <v>0</v>
      </c>
      <c r="L17" s="29">
        <f>L18</f>
        <v>3815720</v>
      </c>
      <c r="M17" s="46">
        <f t="shared" si="1"/>
        <v>4234651.6899999995</v>
      </c>
      <c r="N17" s="36">
        <f>N18</f>
        <v>4234651.6899999995</v>
      </c>
      <c r="O17" s="36">
        <f>O18</f>
        <v>0</v>
      </c>
      <c r="P17" s="36">
        <f>P18</f>
        <v>0</v>
      </c>
      <c r="R17" s="35"/>
    </row>
    <row r="18" spans="1:16" s="8" customFormat="1" ht="17.25" customHeight="1">
      <c r="A18" s="115" t="s">
        <v>57</v>
      </c>
      <c r="B18" s="115"/>
      <c r="C18" s="115"/>
      <c r="D18" s="45">
        <f>D19+D20+D21+D22+D23+D24+D25+D26+D27+D28</f>
        <v>7987035</v>
      </c>
      <c r="E18" s="45">
        <f aca="true" t="shared" si="2" ref="E18:L18">E19+E20+E21+E22+E23+E24+E25+E26+E27+E28</f>
        <v>7987035</v>
      </c>
      <c r="F18" s="45">
        <f t="shared" si="2"/>
        <v>0</v>
      </c>
      <c r="G18" s="45">
        <f t="shared" si="2"/>
        <v>0</v>
      </c>
      <c r="H18" s="45">
        <f t="shared" si="2"/>
        <v>7987035</v>
      </c>
      <c r="I18" s="45">
        <f t="shared" si="2"/>
        <v>7987035</v>
      </c>
      <c r="J18" s="45">
        <f t="shared" si="2"/>
        <v>0</v>
      </c>
      <c r="K18" s="45">
        <f t="shared" si="2"/>
        <v>0</v>
      </c>
      <c r="L18" s="45">
        <f t="shared" si="2"/>
        <v>3815720</v>
      </c>
      <c r="M18" s="45">
        <f t="shared" si="1"/>
        <v>4234651.6899999995</v>
      </c>
      <c r="N18" s="45">
        <f>N19+N20+N21+N22+N23+N24+N25+N26+N27+N28</f>
        <v>4234651.6899999995</v>
      </c>
      <c r="O18" s="45">
        <f>O19+O20+O21+O22+O23+O24+O25+O26+O27+O28</f>
        <v>0</v>
      </c>
      <c r="P18" s="45">
        <f>P19+P20+P21+P22+P23+P24+P25+P26+P27+P28</f>
        <v>0</v>
      </c>
    </row>
    <row r="19" spans="1:16" s="11" customFormat="1" ht="49.5" customHeight="1">
      <c r="A19" s="111" t="s">
        <v>69</v>
      </c>
      <c r="B19" s="112"/>
      <c r="C19" s="113"/>
      <c r="D19" s="73">
        <f>E19+F19</f>
        <v>31000</v>
      </c>
      <c r="E19" s="30">
        <v>31000</v>
      </c>
      <c r="F19" s="30"/>
      <c r="G19" s="30"/>
      <c r="H19" s="48">
        <f>I19+J19</f>
        <v>31000</v>
      </c>
      <c r="I19" s="30">
        <v>31000</v>
      </c>
      <c r="J19" s="30"/>
      <c r="K19" s="30"/>
      <c r="L19" s="30">
        <v>12900</v>
      </c>
      <c r="M19" s="73">
        <f t="shared" si="1"/>
        <v>40230.96</v>
      </c>
      <c r="N19" s="33">
        <v>40230.96</v>
      </c>
      <c r="O19" s="33"/>
      <c r="P19" s="33"/>
    </row>
    <row r="20" spans="1:16" s="11" customFormat="1" ht="49.5" customHeight="1">
      <c r="A20" s="111" t="s">
        <v>70</v>
      </c>
      <c r="B20" s="112"/>
      <c r="C20" s="113"/>
      <c r="D20" s="73">
        <f>E20+F20</f>
        <v>90000</v>
      </c>
      <c r="E20" s="30">
        <v>90000</v>
      </c>
      <c r="F20" s="30"/>
      <c r="G20" s="30"/>
      <c r="H20" s="48">
        <f>I20+J20</f>
        <v>90000</v>
      </c>
      <c r="I20" s="30">
        <v>90000</v>
      </c>
      <c r="J20" s="30"/>
      <c r="K20" s="30"/>
      <c r="L20" s="30">
        <v>37500</v>
      </c>
      <c r="M20" s="73">
        <f t="shared" si="1"/>
        <v>8024.2</v>
      </c>
      <c r="N20" s="33">
        <v>8024.2</v>
      </c>
      <c r="O20" s="33"/>
      <c r="P20" s="33"/>
    </row>
    <row r="21" spans="1:16" s="11" customFormat="1" ht="48" customHeight="1">
      <c r="A21" s="111" t="s">
        <v>75</v>
      </c>
      <c r="B21" s="112"/>
      <c r="C21" s="113"/>
      <c r="D21" s="73">
        <f>E21+F21</f>
        <v>0</v>
      </c>
      <c r="E21" s="30"/>
      <c r="F21" s="30"/>
      <c r="G21" s="30"/>
      <c r="H21" s="48">
        <f>I21+J21</f>
        <v>0</v>
      </c>
      <c r="I21" s="30"/>
      <c r="J21" s="30"/>
      <c r="K21" s="30"/>
      <c r="L21" s="30">
        <v>0</v>
      </c>
      <c r="M21" s="73">
        <f t="shared" si="1"/>
        <v>38665.84</v>
      </c>
      <c r="N21" s="33">
        <v>38665.84</v>
      </c>
      <c r="O21" s="33"/>
      <c r="P21" s="33"/>
    </row>
    <row r="22" spans="1:16" s="11" customFormat="1" ht="53.25" customHeight="1">
      <c r="A22" s="111" t="s">
        <v>71</v>
      </c>
      <c r="B22" s="112"/>
      <c r="C22" s="113"/>
      <c r="D22" s="73">
        <f>E22+F22</f>
        <v>1511000</v>
      </c>
      <c r="E22" s="30">
        <v>1511000</v>
      </c>
      <c r="F22" s="30"/>
      <c r="G22" s="30"/>
      <c r="H22" s="48">
        <f>I22+J22</f>
        <v>1511000</v>
      </c>
      <c r="I22" s="30">
        <v>1511000</v>
      </c>
      <c r="J22" s="30"/>
      <c r="K22" s="30"/>
      <c r="L22" s="30">
        <v>922500</v>
      </c>
      <c r="M22" s="73">
        <f t="shared" si="1"/>
        <v>1103310.91</v>
      </c>
      <c r="N22" s="33">
        <v>1103310.91</v>
      </c>
      <c r="O22" s="33"/>
      <c r="P22" s="33"/>
    </row>
    <row r="23" spans="1:16" s="8" customFormat="1" ht="19.5" customHeight="1">
      <c r="A23" s="116" t="s">
        <v>8</v>
      </c>
      <c r="B23" s="116"/>
      <c r="C23" s="116"/>
      <c r="D23" s="48">
        <f aca="true" t="shared" si="3" ref="D23:D29">E23</f>
        <v>696995</v>
      </c>
      <c r="E23" s="30">
        <v>696995</v>
      </c>
      <c r="F23" s="30"/>
      <c r="G23" s="30"/>
      <c r="H23" s="48">
        <f t="shared" si="0"/>
        <v>696995</v>
      </c>
      <c r="I23" s="30">
        <v>696995</v>
      </c>
      <c r="J23" s="30"/>
      <c r="K23" s="30"/>
      <c r="L23" s="30">
        <v>348480</v>
      </c>
      <c r="M23" s="47">
        <f t="shared" si="1"/>
        <v>306728.71</v>
      </c>
      <c r="N23" s="33">
        <v>306728.71</v>
      </c>
      <c r="O23" s="33"/>
      <c r="P23" s="33"/>
    </row>
    <row r="24" spans="1:16" s="8" customFormat="1" ht="19.5" customHeight="1">
      <c r="A24" s="116" t="s">
        <v>9</v>
      </c>
      <c r="B24" s="116"/>
      <c r="C24" s="116"/>
      <c r="D24" s="48">
        <f t="shared" si="3"/>
        <v>3791998</v>
      </c>
      <c r="E24" s="30">
        <v>3791998</v>
      </c>
      <c r="F24" s="30"/>
      <c r="G24" s="30"/>
      <c r="H24" s="48">
        <f t="shared" si="0"/>
        <v>3791998</v>
      </c>
      <c r="I24" s="30">
        <v>3791998</v>
      </c>
      <c r="J24" s="30"/>
      <c r="K24" s="30"/>
      <c r="L24" s="30">
        <v>1906000</v>
      </c>
      <c r="M24" s="47">
        <f t="shared" si="1"/>
        <v>2224233.94</v>
      </c>
      <c r="N24" s="33">
        <v>2224233.94</v>
      </c>
      <c r="O24" s="33"/>
      <c r="P24" s="33"/>
    </row>
    <row r="25" spans="1:16" s="8" customFormat="1" ht="19.5" customHeight="1">
      <c r="A25" s="116" t="s">
        <v>10</v>
      </c>
      <c r="B25" s="116"/>
      <c r="C25" s="116"/>
      <c r="D25" s="48">
        <f t="shared" si="3"/>
        <v>87586</v>
      </c>
      <c r="E25" s="30">
        <v>87586</v>
      </c>
      <c r="F25" s="30"/>
      <c r="G25" s="30"/>
      <c r="H25" s="48">
        <f t="shared" si="0"/>
        <v>87586</v>
      </c>
      <c r="I25" s="30">
        <v>87586</v>
      </c>
      <c r="J25" s="30"/>
      <c r="K25" s="30"/>
      <c r="L25" s="30">
        <v>43800</v>
      </c>
      <c r="M25" s="47">
        <f t="shared" si="1"/>
        <v>51728.75</v>
      </c>
      <c r="N25" s="33">
        <v>51728.75</v>
      </c>
      <c r="O25" s="33"/>
      <c r="P25" s="33"/>
    </row>
    <row r="26" spans="1:16" s="8" customFormat="1" ht="19.5" customHeight="1">
      <c r="A26" s="116" t="s">
        <v>11</v>
      </c>
      <c r="B26" s="116"/>
      <c r="C26" s="116"/>
      <c r="D26" s="48">
        <f t="shared" si="3"/>
        <v>502456</v>
      </c>
      <c r="E26" s="30">
        <v>502456</v>
      </c>
      <c r="F26" s="30"/>
      <c r="G26" s="30"/>
      <c r="H26" s="48">
        <f t="shared" si="0"/>
        <v>502456</v>
      </c>
      <c r="I26" s="30">
        <v>502456</v>
      </c>
      <c r="J26" s="30"/>
      <c r="K26" s="30"/>
      <c r="L26" s="30">
        <v>251220</v>
      </c>
      <c r="M26" s="47">
        <f t="shared" si="1"/>
        <v>198121.72</v>
      </c>
      <c r="N26" s="33">
        <v>198121.72</v>
      </c>
      <c r="O26" s="33"/>
      <c r="P26" s="33"/>
    </row>
    <row r="27" spans="1:16" s="8" customFormat="1" ht="19.5" customHeight="1">
      <c r="A27" s="111" t="s">
        <v>72</v>
      </c>
      <c r="B27" s="112"/>
      <c r="C27" s="113"/>
      <c r="D27" s="48">
        <f t="shared" si="3"/>
        <v>1081000</v>
      </c>
      <c r="E27" s="30">
        <v>1081000</v>
      </c>
      <c r="F27" s="30"/>
      <c r="G27" s="30"/>
      <c r="H27" s="48">
        <f t="shared" si="0"/>
        <v>1081000</v>
      </c>
      <c r="I27" s="30">
        <v>1081000</v>
      </c>
      <c r="J27" s="30"/>
      <c r="K27" s="30"/>
      <c r="L27" s="30">
        <v>228320</v>
      </c>
      <c r="M27" s="47">
        <f t="shared" si="1"/>
        <v>119856.66</v>
      </c>
      <c r="N27" s="33">
        <v>119856.66</v>
      </c>
      <c r="O27" s="33"/>
      <c r="P27" s="33"/>
    </row>
    <row r="28" spans="1:16" s="8" customFormat="1" ht="19.5" customHeight="1">
      <c r="A28" s="111" t="s">
        <v>73</v>
      </c>
      <c r="B28" s="112"/>
      <c r="C28" s="113"/>
      <c r="D28" s="48">
        <f t="shared" si="3"/>
        <v>195000</v>
      </c>
      <c r="E28" s="30">
        <v>195000</v>
      </c>
      <c r="F28" s="30"/>
      <c r="G28" s="30"/>
      <c r="H28" s="48">
        <f t="shared" si="0"/>
        <v>195000</v>
      </c>
      <c r="I28" s="30">
        <v>195000</v>
      </c>
      <c r="J28" s="30"/>
      <c r="K28" s="30"/>
      <c r="L28" s="30">
        <v>65000</v>
      </c>
      <c r="M28" s="47">
        <f t="shared" si="1"/>
        <v>143750</v>
      </c>
      <c r="N28" s="33">
        <v>143750</v>
      </c>
      <c r="O28" s="33"/>
      <c r="P28" s="33"/>
    </row>
    <row r="29" spans="1:16" s="8" customFormat="1" ht="19.5" customHeight="1">
      <c r="A29" s="130" t="s">
        <v>12</v>
      </c>
      <c r="B29" s="130"/>
      <c r="C29" s="130"/>
      <c r="D29" s="45">
        <f t="shared" si="3"/>
        <v>18000</v>
      </c>
      <c r="E29" s="29">
        <f>E32</f>
        <v>18000</v>
      </c>
      <c r="F29" s="29">
        <f>F32+F37</f>
        <v>0</v>
      </c>
      <c r="G29" s="29">
        <f>G32+G37</f>
        <v>0</v>
      </c>
      <c r="H29" s="45">
        <f aca="true" t="shared" si="4" ref="H29:H36">I29</f>
        <v>18000</v>
      </c>
      <c r="I29" s="29">
        <f>I32+I33</f>
        <v>18000</v>
      </c>
      <c r="J29" s="29">
        <f>J32+J37</f>
        <v>0</v>
      </c>
      <c r="K29" s="29">
        <f>K32+K37</f>
        <v>0</v>
      </c>
      <c r="L29" s="29">
        <f>L30+L33</f>
        <v>7110</v>
      </c>
      <c r="M29" s="46">
        <f aca="true" t="shared" si="5" ref="M29:M36">N29</f>
        <v>46316.08</v>
      </c>
      <c r="N29" s="36">
        <f>N30+N33</f>
        <v>46316.08</v>
      </c>
      <c r="O29" s="36">
        <f>O32</f>
        <v>0</v>
      </c>
      <c r="P29" s="36">
        <f>P32</f>
        <v>0</v>
      </c>
    </row>
    <row r="30" spans="1:16" s="8" customFormat="1" ht="19.5" customHeight="1">
      <c r="A30" s="130" t="s">
        <v>13</v>
      </c>
      <c r="B30" s="130"/>
      <c r="C30" s="130"/>
      <c r="D30" s="45">
        <f>D31</f>
        <v>18000</v>
      </c>
      <c r="E30" s="29">
        <f>E31</f>
        <v>18000</v>
      </c>
      <c r="F30" s="29">
        <v>0</v>
      </c>
      <c r="G30" s="29">
        <v>0</v>
      </c>
      <c r="H30" s="45">
        <f t="shared" si="4"/>
        <v>18000</v>
      </c>
      <c r="I30" s="29">
        <f aca="true" t="shared" si="6" ref="I30:K31">I31</f>
        <v>18000</v>
      </c>
      <c r="J30" s="29">
        <f t="shared" si="6"/>
        <v>0</v>
      </c>
      <c r="K30" s="29">
        <f t="shared" si="6"/>
        <v>0</v>
      </c>
      <c r="L30" s="29">
        <f>L31</f>
        <v>7110</v>
      </c>
      <c r="M30" s="46">
        <f t="shared" si="5"/>
        <v>7110.58</v>
      </c>
      <c r="N30" s="36">
        <f aca="true" t="shared" si="7" ref="N30:P31">N31</f>
        <v>7110.58</v>
      </c>
      <c r="O30" s="36">
        <f t="shared" si="7"/>
        <v>0</v>
      </c>
      <c r="P30" s="36">
        <f t="shared" si="7"/>
        <v>0</v>
      </c>
    </row>
    <row r="31" spans="1:16" s="8" customFormat="1" ht="21" customHeight="1">
      <c r="A31" s="130" t="s">
        <v>14</v>
      </c>
      <c r="B31" s="130"/>
      <c r="C31" s="130"/>
      <c r="D31" s="45">
        <f>D32</f>
        <v>18000</v>
      </c>
      <c r="E31" s="29">
        <f>E32</f>
        <v>18000</v>
      </c>
      <c r="F31" s="29">
        <v>0</v>
      </c>
      <c r="G31" s="29">
        <v>0</v>
      </c>
      <c r="H31" s="45">
        <f t="shared" si="4"/>
        <v>18000</v>
      </c>
      <c r="I31" s="29">
        <f t="shared" si="6"/>
        <v>18000</v>
      </c>
      <c r="J31" s="29">
        <f t="shared" si="6"/>
        <v>0</v>
      </c>
      <c r="K31" s="29">
        <f t="shared" si="6"/>
        <v>0</v>
      </c>
      <c r="L31" s="29">
        <f>L32</f>
        <v>7110</v>
      </c>
      <c r="M31" s="46">
        <f t="shared" si="5"/>
        <v>7110.58</v>
      </c>
      <c r="N31" s="36">
        <f t="shared" si="7"/>
        <v>7110.58</v>
      </c>
      <c r="O31" s="36">
        <f t="shared" si="7"/>
        <v>0</v>
      </c>
      <c r="P31" s="36">
        <f t="shared" si="7"/>
        <v>0</v>
      </c>
    </row>
    <row r="32" spans="1:16" s="8" customFormat="1" ht="18" customHeight="1">
      <c r="A32" s="164" t="s">
        <v>15</v>
      </c>
      <c r="B32" s="164"/>
      <c r="C32" s="164"/>
      <c r="D32" s="48">
        <f>E32</f>
        <v>18000</v>
      </c>
      <c r="E32" s="30">
        <v>18000</v>
      </c>
      <c r="F32" s="30"/>
      <c r="G32" s="30"/>
      <c r="H32" s="48">
        <f t="shared" si="4"/>
        <v>18000</v>
      </c>
      <c r="I32" s="30">
        <v>18000</v>
      </c>
      <c r="J32" s="30"/>
      <c r="K32" s="30"/>
      <c r="L32" s="30">
        <v>7110</v>
      </c>
      <c r="M32" s="47">
        <f t="shared" si="5"/>
        <v>7110.58</v>
      </c>
      <c r="N32" s="33">
        <v>7110.58</v>
      </c>
      <c r="O32" s="33">
        <v>0</v>
      </c>
      <c r="P32" s="33"/>
    </row>
    <row r="33" spans="1:16" s="91" customFormat="1" ht="33" customHeight="1">
      <c r="A33" s="157" t="s">
        <v>83</v>
      </c>
      <c r="B33" s="157"/>
      <c r="C33" s="157"/>
      <c r="D33" s="67">
        <f>E33</f>
        <v>0</v>
      </c>
      <c r="E33" s="82">
        <v>0</v>
      </c>
      <c r="F33" s="82">
        <v>0</v>
      </c>
      <c r="G33" s="82">
        <v>0</v>
      </c>
      <c r="H33" s="67">
        <f t="shared" si="4"/>
        <v>0</v>
      </c>
      <c r="I33" s="82">
        <v>0</v>
      </c>
      <c r="J33" s="82">
        <v>0</v>
      </c>
      <c r="K33" s="82">
        <v>0</v>
      </c>
      <c r="L33" s="82">
        <f>L34</f>
        <v>0</v>
      </c>
      <c r="M33" s="83">
        <f t="shared" si="5"/>
        <v>39205.5</v>
      </c>
      <c r="N33" s="84">
        <f>N34</f>
        <v>39205.5</v>
      </c>
      <c r="O33" s="84"/>
      <c r="P33" s="84"/>
    </row>
    <row r="34" spans="1:16" s="91" customFormat="1" ht="18" customHeight="1">
      <c r="A34" s="161" t="s">
        <v>84</v>
      </c>
      <c r="B34" s="162"/>
      <c r="C34" s="163"/>
      <c r="D34" s="67">
        <f>E34</f>
        <v>0</v>
      </c>
      <c r="E34" s="82"/>
      <c r="F34" s="82"/>
      <c r="G34" s="82"/>
      <c r="H34" s="67">
        <f t="shared" si="4"/>
        <v>0</v>
      </c>
      <c r="I34" s="82"/>
      <c r="J34" s="82"/>
      <c r="K34" s="82"/>
      <c r="L34" s="82">
        <f>L35</f>
        <v>0</v>
      </c>
      <c r="M34" s="83">
        <f t="shared" si="5"/>
        <v>39205.5</v>
      </c>
      <c r="N34" s="84">
        <f>N35</f>
        <v>39205.5</v>
      </c>
      <c r="O34" s="84"/>
      <c r="P34" s="84"/>
    </row>
    <row r="35" spans="1:16" s="8" customFormat="1" ht="18" customHeight="1">
      <c r="A35" s="158" t="s">
        <v>85</v>
      </c>
      <c r="B35" s="159"/>
      <c r="C35" s="160"/>
      <c r="D35" s="48">
        <f>E35</f>
        <v>0</v>
      </c>
      <c r="E35" s="30"/>
      <c r="F35" s="30"/>
      <c r="G35" s="30"/>
      <c r="H35" s="48">
        <f t="shared" si="4"/>
        <v>0</v>
      </c>
      <c r="I35" s="30"/>
      <c r="J35" s="30"/>
      <c r="K35" s="30"/>
      <c r="L35" s="30"/>
      <c r="M35" s="47">
        <f t="shared" si="5"/>
        <v>39205.5</v>
      </c>
      <c r="N35" s="33">
        <v>39205.5</v>
      </c>
      <c r="O35" s="33"/>
      <c r="P35" s="33"/>
    </row>
    <row r="36" spans="1:16" s="9" customFormat="1" ht="21" customHeight="1">
      <c r="A36" s="132" t="s">
        <v>16</v>
      </c>
      <c r="B36" s="132"/>
      <c r="C36" s="132"/>
      <c r="D36" s="45">
        <f>E36</f>
        <v>30998115</v>
      </c>
      <c r="E36" s="45">
        <f>E14+E29</f>
        <v>30998115</v>
      </c>
      <c r="F36" s="45">
        <f>F14+F29</f>
        <v>0</v>
      </c>
      <c r="G36" s="45">
        <f>G14+G29</f>
        <v>0</v>
      </c>
      <c r="H36" s="45">
        <f t="shared" si="4"/>
        <v>30998115</v>
      </c>
      <c r="I36" s="45">
        <f>I14+I29</f>
        <v>30998115</v>
      </c>
      <c r="J36" s="45">
        <v>0</v>
      </c>
      <c r="K36" s="45">
        <v>0</v>
      </c>
      <c r="L36" s="45">
        <f>L29+L14</f>
        <v>16027090</v>
      </c>
      <c r="M36" s="46">
        <f t="shared" si="5"/>
        <v>18512403.809999995</v>
      </c>
      <c r="N36" s="46">
        <f>N29+N14</f>
        <v>18512403.809999995</v>
      </c>
      <c r="O36" s="46">
        <v>0</v>
      </c>
      <c r="P36" s="46">
        <v>0</v>
      </c>
    </row>
    <row r="37" spans="1:24" s="8" customFormat="1" ht="21" customHeight="1">
      <c r="A37" s="165" t="s">
        <v>17</v>
      </c>
      <c r="B37" s="165"/>
      <c r="C37" s="165"/>
      <c r="D37" s="45">
        <f>E37+F37</f>
        <v>125275761</v>
      </c>
      <c r="E37" s="29">
        <f>E38</f>
        <v>125275761</v>
      </c>
      <c r="F37" s="29">
        <f>F38</f>
        <v>0</v>
      </c>
      <c r="G37" s="29">
        <f>G38</f>
        <v>0</v>
      </c>
      <c r="H37" s="45">
        <f>H38</f>
        <v>127700747</v>
      </c>
      <c r="I37" s="29">
        <f>I38</f>
        <v>127700747</v>
      </c>
      <c r="J37" s="29">
        <v>0</v>
      </c>
      <c r="K37" s="29">
        <v>0</v>
      </c>
      <c r="L37" s="29">
        <f>L38</f>
        <v>65214174.8</v>
      </c>
      <c r="M37" s="46">
        <f aca="true" t="shared" si="8" ref="M37:M42">N37+O37</f>
        <v>64552755.31</v>
      </c>
      <c r="N37" s="49">
        <f>N39+N41</f>
        <v>64552755.31</v>
      </c>
      <c r="O37" s="49">
        <f>O39+O41</f>
        <v>0</v>
      </c>
      <c r="P37" s="49">
        <f>P39+P41</f>
        <v>0</v>
      </c>
      <c r="Q37" s="12"/>
      <c r="R37" s="10"/>
      <c r="S37" s="10"/>
      <c r="T37" s="10"/>
      <c r="U37" s="10"/>
      <c r="V37" s="10"/>
      <c r="W37" s="10"/>
      <c r="X37" s="10"/>
    </row>
    <row r="38" spans="1:24" s="8" customFormat="1" ht="20.25" customHeight="1">
      <c r="A38" s="156" t="s">
        <v>18</v>
      </c>
      <c r="B38" s="156"/>
      <c r="C38" s="156"/>
      <c r="D38" s="45">
        <f>E38+F38</f>
        <v>125275761</v>
      </c>
      <c r="E38" s="29">
        <f>E39+E41</f>
        <v>125275761</v>
      </c>
      <c r="F38" s="29">
        <f>F39+F41</f>
        <v>0</v>
      </c>
      <c r="G38" s="29">
        <f>G39+G41</f>
        <v>0</v>
      </c>
      <c r="H38" s="45">
        <f>I38</f>
        <v>127700747</v>
      </c>
      <c r="I38" s="29">
        <f>I39+I41</f>
        <v>127700747</v>
      </c>
      <c r="J38" s="29">
        <v>0</v>
      </c>
      <c r="K38" s="29">
        <v>0</v>
      </c>
      <c r="L38" s="29">
        <f>L39+L41</f>
        <v>65214174.8</v>
      </c>
      <c r="M38" s="46">
        <f t="shared" si="8"/>
        <v>64552755.31</v>
      </c>
      <c r="N38" s="36">
        <f>N39+N41</f>
        <v>64552755.31</v>
      </c>
      <c r="O38" s="36">
        <f>O39+O41</f>
        <v>0</v>
      </c>
      <c r="P38" s="36">
        <f>P39+P41</f>
        <v>0</v>
      </c>
      <c r="Q38" s="12"/>
      <c r="R38" s="10"/>
      <c r="S38" s="10"/>
      <c r="T38" s="10"/>
      <c r="U38" s="10"/>
      <c r="V38" s="10"/>
      <c r="W38" s="10"/>
      <c r="X38" s="10"/>
    </row>
    <row r="39" spans="1:24" s="8" customFormat="1" ht="18.75" customHeight="1">
      <c r="A39" s="156" t="s">
        <v>19</v>
      </c>
      <c r="B39" s="156"/>
      <c r="C39" s="156"/>
      <c r="D39" s="45">
        <f>E39+F39</f>
        <v>9964685</v>
      </c>
      <c r="E39" s="29">
        <f>E40</f>
        <v>9964685</v>
      </c>
      <c r="F39" s="29">
        <f>F40</f>
        <v>0</v>
      </c>
      <c r="G39" s="29">
        <f>G40</f>
        <v>0</v>
      </c>
      <c r="H39" s="45">
        <f>I39</f>
        <v>11438285</v>
      </c>
      <c r="I39" s="29">
        <f>I40</f>
        <v>11438285</v>
      </c>
      <c r="J39" s="29">
        <v>0</v>
      </c>
      <c r="K39" s="29">
        <v>0</v>
      </c>
      <c r="L39" s="29">
        <f>L40</f>
        <v>6120321</v>
      </c>
      <c r="M39" s="46">
        <f t="shared" si="8"/>
        <v>6120321</v>
      </c>
      <c r="N39" s="36">
        <f>N40</f>
        <v>6120321</v>
      </c>
      <c r="O39" s="36">
        <f>O40</f>
        <v>0</v>
      </c>
      <c r="P39" s="36">
        <f>P40</f>
        <v>0</v>
      </c>
      <c r="Q39" s="12"/>
      <c r="R39" s="10"/>
      <c r="S39" s="10"/>
      <c r="T39" s="10"/>
      <c r="U39" s="10"/>
      <c r="V39" s="10"/>
      <c r="W39" s="10"/>
      <c r="X39" s="10"/>
    </row>
    <row r="40" spans="1:24" s="8" customFormat="1" ht="18.75" customHeight="1">
      <c r="A40" s="145" t="s">
        <v>58</v>
      </c>
      <c r="B40" s="145"/>
      <c r="C40" s="145"/>
      <c r="D40" s="48">
        <f>E40</f>
        <v>9964685</v>
      </c>
      <c r="E40" s="30">
        <v>9964685</v>
      </c>
      <c r="F40" s="30">
        <v>0</v>
      </c>
      <c r="G40" s="30"/>
      <c r="H40" s="48">
        <f>I40</f>
        <v>11438285</v>
      </c>
      <c r="I40" s="30">
        <v>11438285</v>
      </c>
      <c r="J40" s="30"/>
      <c r="K40" s="30"/>
      <c r="L40" s="30">
        <v>6120321</v>
      </c>
      <c r="M40" s="47">
        <f t="shared" si="8"/>
        <v>6120321</v>
      </c>
      <c r="N40" s="33">
        <v>6120321</v>
      </c>
      <c r="O40" s="33">
        <v>0</v>
      </c>
      <c r="P40" s="33"/>
      <c r="Q40" s="12"/>
      <c r="R40" s="10"/>
      <c r="S40" s="10"/>
      <c r="T40" s="10"/>
      <c r="U40" s="10"/>
      <c r="V40" s="10"/>
      <c r="W40" s="10"/>
      <c r="X40" s="10"/>
    </row>
    <row r="41" spans="1:24" s="8" customFormat="1" ht="18" customHeight="1">
      <c r="A41" s="151" t="s">
        <v>20</v>
      </c>
      <c r="B41" s="151"/>
      <c r="C41" s="151"/>
      <c r="D41" s="45">
        <f>E41+F41</f>
        <v>115311076</v>
      </c>
      <c r="E41" s="29">
        <f>E42+E43</f>
        <v>115311076</v>
      </c>
      <c r="F41" s="29">
        <f>F42+F43</f>
        <v>0</v>
      </c>
      <c r="G41" s="29">
        <f>G42+G43</f>
        <v>0</v>
      </c>
      <c r="H41" s="45">
        <f>I41</f>
        <v>116262462</v>
      </c>
      <c r="I41" s="29">
        <f>I42+I43+I44</f>
        <v>116262462</v>
      </c>
      <c r="J41" s="29">
        <f>J42+J43</f>
        <v>0</v>
      </c>
      <c r="K41" s="29">
        <f>K42+K43</f>
        <v>0</v>
      </c>
      <c r="L41" s="29">
        <f>L42+L43+L44</f>
        <v>59093853.8</v>
      </c>
      <c r="M41" s="46">
        <f>N41+O41</f>
        <v>58432434.31</v>
      </c>
      <c r="N41" s="36">
        <f>N42+N43+N44</f>
        <v>58432434.31</v>
      </c>
      <c r="O41" s="36">
        <f>O42+O43</f>
        <v>0</v>
      </c>
      <c r="P41" s="36">
        <f>P42+P43</f>
        <v>0</v>
      </c>
      <c r="Q41" s="12"/>
      <c r="R41" s="10"/>
      <c r="S41" s="10"/>
      <c r="T41" s="10"/>
      <c r="U41" s="10"/>
      <c r="V41" s="10"/>
      <c r="W41" s="10"/>
      <c r="X41" s="10"/>
    </row>
    <row r="42" spans="1:24" s="8" customFormat="1" ht="81.75" customHeight="1">
      <c r="A42" s="149" t="s">
        <v>59</v>
      </c>
      <c r="B42" s="149"/>
      <c r="C42" s="149"/>
      <c r="D42" s="48">
        <f>E42+F42</f>
        <v>114588000</v>
      </c>
      <c r="E42" s="30">
        <v>114588000</v>
      </c>
      <c r="F42" s="30"/>
      <c r="G42" s="30"/>
      <c r="H42" s="48">
        <f>I42+J42</f>
        <v>114588000</v>
      </c>
      <c r="I42" s="30">
        <v>114588000</v>
      </c>
      <c r="J42" s="30"/>
      <c r="K42" s="30"/>
      <c r="L42" s="30">
        <v>57782373.8</v>
      </c>
      <c r="M42" s="47">
        <f t="shared" si="8"/>
        <v>57196150.81</v>
      </c>
      <c r="N42" s="33">
        <v>57196150.81</v>
      </c>
      <c r="O42" s="33"/>
      <c r="P42" s="33"/>
      <c r="Q42" s="12"/>
      <c r="R42" s="10"/>
      <c r="S42" s="10"/>
      <c r="T42" s="10"/>
      <c r="U42" s="10"/>
      <c r="V42" s="10"/>
      <c r="W42" s="10"/>
      <c r="X42" s="10"/>
    </row>
    <row r="43" spans="1:24" s="8" customFormat="1" ht="98.25" customHeight="1">
      <c r="A43" s="149" t="s">
        <v>60</v>
      </c>
      <c r="B43" s="149"/>
      <c r="C43" s="149"/>
      <c r="D43" s="48">
        <f>E43+F43</f>
        <v>723076</v>
      </c>
      <c r="E43" s="30">
        <v>723076</v>
      </c>
      <c r="F43" s="30"/>
      <c r="G43" s="30"/>
      <c r="H43" s="48">
        <f>I43</f>
        <v>723076</v>
      </c>
      <c r="I43" s="30">
        <v>723076</v>
      </c>
      <c r="J43" s="30"/>
      <c r="K43" s="30"/>
      <c r="L43" s="30">
        <v>360094</v>
      </c>
      <c r="M43" s="47">
        <f>N43+O43</f>
        <v>341679.59</v>
      </c>
      <c r="N43" s="33">
        <v>341679.59</v>
      </c>
      <c r="O43" s="33"/>
      <c r="P43" s="33"/>
      <c r="Q43" s="13"/>
      <c r="R43" s="10"/>
      <c r="S43" s="10"/>
      <c r="T43" s="10"/>
      <c r="U43" s="10"/>
      <c r="V43" s="10"/>
      <c r="W43" s="10"/>
      <c r="X43" s="10"/>
    </row>
    <row r="44" spans="1:24" s="8" customFormat="1" ht="55.5" customHeight="1">
      <c r="A44" s="152" t="s">
        <v>76</v>
      </c>
      <c r="B44" s="153"/>
      <c r="C44" s="154"/>
      <c r="D44" s="48"/>
      <c r="E44" s="30"/>
      <c r="F44" s="30"/>
      <c r="G44" s="30"/>
      <c r="H44" s="48">
        <f>I44</f>
        <v>951386</v>
      </c>
      <c r="I44" s="30">
        <v>951386</v>
      </c>
      <c r="J44" s="30"/>
      <c r="K44" s="30"/>
      <c r="L44" s="30">
        <v>951386</v>
      </c>
      <c r="M44" s="47">
        <f>N44+O44</f>
        <v>894603.91</v>
      </c>
      <c r="N44" s="33">
        <v>894603.91</v>
      </c>
      <c r="O44" s="33"/>
      <c r="P44" s="33"/>
      <c r="Q44" s="13"/>
      <c r="R44" s="10"/>
      <c r="S44" s="10"/>
      <c r="T44" s="10"/>
      <c r="U44" s="10"/>
      <c r="V44" s="10"/>
      <c r="W44" s="10"/>
      <c r="X44" s="10"/>
    </row>
    <row r="45" spans="1:24" s="8" customFormat="1" ht="19.5" customHeight="1">
      <c r="A45" s="150" t="s">
        <v>21</v>
      </c>
      <c r="B45" s="150"/>
      <c r="C45" s="150"/>
      <c r="D45" s="50">
        <f>E45+F45</f>
        <v>156273876</v>
      </c>
      <c r="E45" s="31">
        <f>E37+E36</f>
        <v>156273876</v>
      </c>
      <c r="F45" s="31">
        <f>F37+F36</f>
        <v>0</v>
      </c>
      <c r="G45" s="31">
        <f>G37+G36</f>
        <v>0</v>
      </c>
      <c r="H45" s="50">
        <f>I45</f>
        <v>158698862</v>
      </c>
      <c r="I45" s="31">
        <f>I37+I36</f>
        <v>158698862</v>
      </c>
      <c r="J45" s="31">
        <f>J37+J36</f>
        <v>0</v>
      </c>
      <c r="K45" s="31">
        <f>K37+K36</f>
        <v>0</v>
      </c>
      <c r="L45" s="31">
        <f>L37+L36</f>
        <v>81241264.8</v>
      </c>
      <c r="M45" s="51">
        <f>M36+M37</f>
        <v>83065159.12</v>
      </c>
      <c r="N45" s="32">
        <f>N36+N37</f>
        <v>83065159.12</v>
      </c>
      <c r="O45" s="32">
        <f>O36+O37</f>
        <v>0</v>
      </c>
      <c r="P45" s="32">
        <f>P36+P37</f>
        <v>0</v>
      </c>
      <c r="Q45" s="13"/>
      <c r="R45" s="10"/>
      <c r="S45" s="10"/>
      <c r="T45" s="10"/>
      <c r="U45" s="10"/>
      <c r="V45" s="10"/>
      <c r="W45" s="10"/>
      <c r="X45" s="10"/>
    </row>
    <row r="46" spans="1:24" s="8" customFormat="1" ht="19.5" customHeight="1">
      <c r="A46" s="150" t="s">
        <v>22</v>
      </c>
      <c r="B46" s="150"/>
      <c r="C46" s="150"/>
      <c r="D46" s="48"/>
      <c r="E46" s="30"/>
      <c r="F46" s="30"/>
      <c r="G46" s="30"/>
      <c r="H46" s="48"/>
      <c r="I46" s="30"/>
      <c r="J46" s="30"/>
      <c r="K46" s="30"/>
      <c r="L46" s="30"/>
      <c r="M46" s="47"/>
      <c r="N46" s="33"/>
      <c r="O46" s="34"/>
      <c r="P46" s="34"/>
      <c r="Q46" s="13"/>
      <c r="R46" s="10"/>
      <c r="S46" s="10"/>
      <c r="T46" s="10"/>
      <c r="U46" s="10"/>
      <c r="V46" s="10"/>
      <c r="W46" s="10"/>
      <c r="X46" s="10"/>
    </row>
    <row r="47" spans="1:24" s="9" customFormat="1" ht="20.25" customHeight="1">
      <c r="A47" s="151" t="s">
        <v>23</v>
      </c>
      <c r="B47" s="151"/>
      <c r="C47" s="151"/>
      <c r="D47" s="45">
        <f>F47</f>
        <v>1296021</v>
      </c>
      <c r="E47" s="29">
        <v>0</v>
      </c>
      <c r="F47" s="29">
        <f>F48+F49</f>
        <v>1296021</v>
      </c>
      <c r="G47" s="29">
        <f>G48+G49</f>
        <v>0</v>
      </c>
      <c r="H47" s="45">
        <f>J47</f>
        <v>1316026.8699999999</v>
      </c>
      <c r="I47" s="29">
        <f>I48+I49</f>
        <v>0</v>
      </c>
      <c r="J47" s="29">
        <f>J48+J49</f>
        <v>1316026.8699999999</v>
      </c>
      <c r="K47" s="29">
        <f>K48+K49</f>
        <v>0</v>
      </c>
      <c r="L47" s="29">
        <v>0</v>
      </c>
      <c r="M47" s="45">
        <f>N47+O47</f>
        <v>591074.1</v>
      </c>
      <c r="N47" s="29">
        <v>0</v>
      </c>
      <c r="O47" s="29">
        <f>O48+O49</f>
        <v>591074.1</v>
      </c>
      <c r="P47" s="29">
        <f>P48+P49</f>
        <v>0</v>
      </c>
      <c r="Q47" s="13"/>
      <c r="R47" s="14"/>
      <c r="S47" s="14"/>
      <c r="T47" s="14"/>
      <c r="U47" s="14"/>
      <c r="V47" s="14"/>
      <c r="W47" s="14"/>
      <c r="X47" s="14"/>
    </row>
    <row r="48" spans="1:24" s="11" customFormat="1" ht="36" customHeight="1">
      <c r="A48" s="145" t="s">
        <v>24</v>
      </c>
      <c r="B48" s="145"/>
      <c r="C48" s="145"/>
      <c r="D48" s="48">
        <f>E48+F48</f>
        <v>1296021</v>
      </c>
      <c r="E48" s="30"/>
      <c r="F48" s="30">
        <f>1222190+73831</f>
        <v>1296021</v>
      </c>
      <c r="G48" s="30"/>
      <c r="H48" s="48">
        <f>I48+J48</f>
        <v>1296020.4</v>
      </c>
      <c r="I48" s="30"/>
      <c r="J48" s="30">
        <v>1296020.4</v>
      </c>
      <c r="K48" s="30"/>
      <c r="L48" s="30"/>
      <c r="M48" s="48">
        <f>N48+O48</f>
        <v>571067.63</v>
      </c>
      <c r="N48" s="30"/>
      <c r="O48" s="30">
        <v>571067.63</v>
      </c>
      <c r="P48" s="30"/>
      <c r="Q48" s="13"/>
      <c r="R48" s="10"/>
      <c r="S48" s="10"/>
      <c r="T48" s="10"/>
      <c r="U48" s="10"/>
      <c r="V48" s="10"/>
      <c r="W48" s="10"/>
      <c r="X48" s="10"/>
    </row>
    <row r="49" spans="1:24" s="8" customFormat="1" ht="22.5" customHeight="1">
      <c r="A49" s="145" t="s">
        <v>25</v>
      </c>
      <c r="B49" s="145"/>
      <c r="C49" s="145"/>
      <c r="D49" s="48"/>
      <c r="E49" s="30"/>
      <c r="F49" s="30"/>
      <c r="G49" s="30"/>
      <c r="H49" s="48">
        <f>I49+J49</f>
        <v>20006.47</v>
      </c>
      <c r="I49" s="52"/>
      <c r="J49" s="53">
        <v>20006.47</v>
      </c>
      <c r="K49" s="53"/>
      <c r="L49" s="54"/>
      <c r="M49" s="93">
        <f>O49</f>
        <v>20006.47</v>
      </c>
      <c r="N49" s="52"/>
      <c r="O49" s="52">
        <v>20006.47</v>
      </c>
      <c r="P49" s="52"/>
      <c r="Q49" s="13"/>
      <c r="R49" s="26"/>
      <c r="S49" s="10"/>
      <c r="T49" s="10"/>
      <c r="U49" s="10"/>
      <c r="V49" s="10"/>
      <c r="W49" s="10"/>
      <c r="X49" s="10"/>
    </row>
    <row r="50" spans="1:24" s="8" customFormat="1" ht="17.25" customHeight="1">
      <c r="A50" s="146" t="s">
        <v>26</v>
      </c>
      <c r="B50" s="146"/>
      <c r="C50" s="146"/>
      <c r="D50" s="50">
        <f>F50</f>
        <v>1296021</v>
      </c>
      <c r="E50" s="31">
        <v>0</v>
      </c>
      <c r="F50" s="31">
        <f>F47</f>
        <v>1296021</v>
      </c>
      <c r="G50" s="31">
        <f>G47</f>
        <v>0</v>
      </c>
      <c r="H50" s="50">
        <f>J50</f>
        <v>1316026.8699999999</v>
      </c>
      <c r="I50" s="31">
        <f>I47</f>
        <v>0</v>
      </c>
      <c r="J50" s="55">
        <f>J47</f>
        <v>1316026.8699999999</v>
      </c>
      <c r="K50" s="55">
        <f>K47</f>
        <v>0</v>
      </c>
      <c r="L50" s="56">
        <v>0</v>
      </c>
      <c r="M50" s="50">
        <f>O50</f>
        <v>591074.1</v>
      </c>
      <c r="N50" s="31">
        <v>0</v>
      </c>
      <c r="O50" s="31">
        <f>O47</f>
        <v>591074.1</v>
      </c>
      <c r="P50" s="31">
        <f>P47</f>
        <v>0</v>
      </c>
      <c r="Q50" s="13"/>
      <c r="R50" s="10"/>
      <c r="S50" s="10"/>
      <c r="T50" s="10"/>
      <c r="U50" s="10"/>
      <c r="V50" s="10"/>
      <c r="W50" s="10"/>
      <c r="X50" s="10"/>
    </row>
    <row r="51" spans="1:24" s="76" customFormat="1" ht="20.25" customHeight="1">
      <c r="A51" s="147" t="s">
        <v>27</v>
      </c>
      <c r="B51" s="147"/>
      <c r="C51" s="147"/>
      <c r="D51" s="57">
        <f>E51+F51</f>
        <v>157569897</v>
      </c>
      <c r="E51" s="57">
        <f>E45</f>
        <v>156273876</v>
      </c>
      <c r="F51" s="57">
        <f>F50</f>
        <v>1296021</v>
      </c>
      <c r="G51" s="57">
        <f>G50</f>
        <v>0</v>
      </c>
      <c r="H51" s="57">
        <f>I51+J51</f>
        <v>160014888.87</v>
      </c>
      <c r="I51" s="57">
        <f>I45</f>
        <v>158698862</v>
      </c>
      <c r="J51" s="58">
        <f>J50</f>
        <v>1316026.8699999999</v>
      </c>
      <c r="K51" s="58">
        <f>K50</f>
        <v>0</v>
      </c>
      <c r="L51" s="57">
        <f>L45</f>
        <v>81241264.8</v>
      </c>
      <c r="M51" s="57">
        <f>N51+O51</f>
        <v>83656233.22</v>
      </c>
      <c r="N51" s="57">
        <f>N45</f>
        <v>83065159.12</v>
      </c>
      <c r="O51" s="57">
        <f>O50</f>
        <v>591074.1</v>
      </c>
      <c r="P51" s="57">
        <f>P50</f>
        <v>0</v>
      </c>
      <c r="Q51" s="74"/>
      <c r="R51" s="75"/>
      <c r="S51" s="75"/>
      <c r="T51" s="75"/>
      <c r="U51" s="75"/>
      <c r="V51" s="75"/>
      <c r="W51" s="75"/>
      <c r="X51" s="75"/>
    </row>
    <row r="52" spans="1:24" s="8" customFormat="1" ht="5.25" customHeight="1">
      <c r="A52" s="59"/>
      <c r="B52" s="59"/>
      <c r="C52" s="59"/>
      <c r="D52" s="60"/>
      <c r="E52" s="60"/>
      <c r="F52" s="60"/>
      <c r="G52" s="60"/>
      <c r="H52" s="60"/>
      <c r="I52" s="60"/>
      <c r="J52" s="61"/>
      <c r="K52" s="61"/>
      <c r="L52" s="60"/>
      <c r="M52" s="60"/>
      <c r="N52" s="60"/>
      <c r="O52" s="60"/>
      <c r="P52" s="60"/>
      <c r="Q52" s="13"/>
      <c r="R52" s="10"/>
      <c r="S52" s="10"/>
      <c r="T52" s="10"/>
      <c r="U52" s="10"/>
      <c r="V52" s="10"/>
      <c r="W52" s="10"/>
      <c r="X52" s="10"/>
    </row>
    <row r="53" spans="1:24" s="16" customFormat="1" ht="26.25" customHeight="1">
      <c r="A53" s="155" t="s">
        <v>66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3"/>
      <c r="R53" s="15"/>
      <c r="S53" s="15"/>
      <c r="T53" s="15"/>
      <c r="U53" s="15"/>
      <c r="V53" s="15"/>
      <c r="W53" s="15"/>
      <c r="X53" s="15"/>
    </row>
    <row r="54" spans="1:24" s="11" customFormat="1" ht="18.75" customHeight="1">
      <c r="A54" s="148" t="s">
        <v>1</v>
      </c>
      <c r="B54" s="148"/>
      <c r="C54" s="148"/>
      <c r="D54" s="134" t="s">
        <v>64</v>
      </c>
      <c r="E54" s="140" t="s">
        <v>2</v>
      </c>
      <c r="F54" s="141"/>
      <c r="G54" s="142"/>
      <c r="H54" s="134" t="s">
        <v>65</v>
      </c>
      <c r="I54" s="140" t="s">
        <v>2</v>
      </c>
      <c r="J54" s="141"/>
      <c r="K54" s="142"/>
      <c r="L54" s="133" t="s">
        <v>81</v>
      </c>
      <c r="M54" s="144" t="s">
        <v>82</v>
      </c>
      <c r="N54" s="140" t="s">
        <v>2</v>
      </c>
      <c r="O54" s="141"/>
      <c r="P54" s="142"/>
      <c r="Q54" s="13"/>
      <c r="R54" s="137"/>
      <c r="S54" s="138"/>
      <c r="T54" s="138"/>
      <c r="U54" s="10"/>
      <c r="V54" s="10"/>
      <c r="W54" s="10"/>
      <c r="X54" s="10"/>
    </row>
    <row r="55" spans="1:24" s="11" customFormat="1" ht="14.25" customHeight="1">
      <c r="A55" s="148"/>
      <c r="B55" s="148"/>
      <c r="C55" s="148"/>
      <c r="D55" s="134"/>
      <c r="E55" s="133" t="s">
        <v>3</v>
      </c>
      <c r="F55" s="133" t="s">
        <v>4</v>
      </c>
      <c r="G55" s="136" t="s">
        <v>55</v>
      </c>
      <c r="H55" s="134"/>
      <c r="I55" s="133" t="s">
        <v>3</v>
      </c>
      <c r="J55" s="133" t="s">
        <v>4</v>
      </c>
      <c r="K55" s="136" t="s">
        <v>55</v>
      </c>
      <c r="L55" s="133"/>
      <c r="M55" s="144"/>
      <c r="N55" s="139" t="s">
        <v>3</v>
      </c>
      <c r="O55" s="133" t="s">
        <v>4</v>
      </c>
      <c r="P55" s="136" t="s">
        <v>55</v>
      </c>
      <c r="Q55" s="13"/>
      <c r="R55" s="137"/>
      <c r="S55" s="143"/>
      <c r="T55" s="131"/>
      <c r="U55" s="10"/>
      <c r="V55" s="10"/>
      <c r="W55" s="10"/>
      <c r="X55" s="10"/>
    </row>
    <row r="56" spans="1:24" s="11" customFormat="1" ht="38.25" customHeight="1">
      <c r="A56" s="148"/>
      <c r="B56" s="148"/>
      <c r="C56" s="148"/>
      <c r="D56" s="134"/>
      <c r="E56" s="133"/>
      <c r="F56" s="133"/>
      <c r="G56" s="136"/>
      <c r="H56" s="134"/>
      <c r="I56" s="133"/>
      <c r="J56" s="133"/>
      <c r="K56" s="136"/>
      <c r="L56" s="133"/>
      <c r="M56" s="144"/>
      <c r="N56" s="139"/>
      <c r="O56" s="133"/>
      <c r="P56" s="136"/>
      <c r="Q56" s="13"/>
      <c r="R56" s="137"/>
      <c r="S56" s="143"/>
      <c r="T56" s="131"/>
      <c r="U56" s="10"/>
      <c r="V56" s="10"/>
      <c r="W56" s="10"/>
      <c r="X56" s="10"/>
    </row>
    <row r="57" spans="1:24" s="8" customFormat="1" ht="16.5">
      <c r="A57" s="135" t="s">
        <v>28</v>
      </c>
      <c r="B57" s="135"/>
      <c r="C57" s="135"/>
      <c r="D57" s="62"/>
      <c r="E57" s="63"/>
      <c r="F57" s="63"/>
      <c r="G57" s="63"/>
      <c r="H57" s="62"/>
      <c r="I57" s="63"/>
      <c r="J57" s="63"/>
      <c r="K57" s="63"/>
      <c r="L57" s="63"/>
      <c r="M57" s="64"/>
      <c r="N57" s="65"/>
      <c r="O57" s="66"/>
      <c r="P57" s="66"/>
      <c r="Q57" s="13"/>
      <c r="R57" s="17"/>
      <c r="S57" s="18"/>
      <c r="T57" s="18"/>
      <c r="U57" s="10"/>
      <c r="V57" s="10"/>
      <c r="W57" s="10"/>
      <c r="X57" s="10"/>
    </row>
    <row r="58" spans="1:24" s="11" customFormat="1" ht="16.5">
      <c r="A58" s="130" t="s">
        <v>29</v>
      </c>
      <c r="B58" s="130"/>
      <c r="C58" s="130"/>
      <c r="D58" s="45">
        <f>E58+F58</f>
        <v>15850139</v>
      </c>
      <c r="E58" s="29">
        <f>E59</f>
        <v>15689819</v>
      </c>
      <c r="F58" s="29">
        <f>F59</f>
        <v>160320</v>
      </c>
      <c r="G58" s="29">
        <f>G59</f>
        <v>157000</v>
      </c>
      <c r="H58" s="45">
        <f>I58+J58</f>
        <v>19595714</v>
      </c>
      <c r="I58" s="29">
        <f>I59</f>
        <v>17030726</v>
      </c>
      <c r="J58" s="29">
        <f>J59</f>
        <v>2564988</v>
      </c>
      <c r="K58" s="29">
        <f>K59</f>
        <v>2561668</v>
      </c>
      <c r="L58" s="29">
        <f>L59</f>
        <v>9679284</v>
      </c>
      <c r="M58" s="46">
        <f>N58+O58</f>
        <v>9271124.51</v>
      </c>
      <c r="N58" s="36">
        <f>N59</f>
        <v>8584887.94</v>
      </c>
      <c r="O58" s="36">
        <f>O59</f>
        <v>686236.57</v>
      </c>
      <c r="P58" s="36">
        <f>P59</f>
        <v>686236.57</v>
      </c>
      <c r="Q58" s="13"/>
      <c r="R58" s="19"/>
      <c r="S58" s="20"/>
      <c r="T58" s="20"/>
      <c r="U58" s="10"/>
      <c r="V58" s="10"/>
      <c r="W58" s="10"/>
      <c r="X58" s="10"/>
    </row>
    <row r="59" spans="1:24" s="11" customFormat="1" ht="18" customHeight="1">
      <c r="A59" s="121" t="s">
        <v>30</v>
      </c>
      <c r="B59" s="121"/>
      <c r="C59" s="121"/>
      <c r="D59" s="48">
        <f>E59+F59</f>
        <v>15850139</v>
      </c>
      <c r="E59" s="30">
        <v>15689819</v>
      </c>
      <c r="F59" s="30">
        <v>160320</v>
      </c>
      <c r="G59" s="30">
        <v>157000</v>
      </c>
      <c r="H59" s="48">
        <f>I59+J59</f>
        <v>19595714</v>
      </c>
      <c r="I59" s="30">
        <v>17030726</v>
      </c>
      <c r="J59" s="30">
        <v>2564988</v>
      </c>
      <c r="K59" s="30">
        <v>2561668</v>
      </c>
      <c r="L59" s="30">
        <v>9679284</v>
      </c>
      <c r="M59" s="47">
        <f>N59+O59</f>
        <v>9271124.51</v>
      </c>
      <c r="N59" s="33">
        <v>8584887.94</v>
      </c>
      <c r="O59" s="33">
        <v>686236.57</v>
      </c>
      <c r="P59" s="33">
        <v>686236.57</v>
      </c>
      <c r="Q59" s="13"/>
      <c r="R59" s="17"/>
      <c r="S59" s="18"/>
      <c r="T59" s="18"/>
      <c r="U59" s="10"/>
      <c r="V59" s="10"/>
      <c r="W59" s="10"/>
      <c r="X59" s="10"/>
    </row>
    <row r="60" spans="1:24" s="11" customFormat="1" ht="16.5">
      <c r="A60" s="130" t="s">
        <v>31</v>
      </c>
      <c r="B60" s="130"/>
      <c r="C60" s="130"/>
      <c r="D60" s="45">
        <f>E60+F60</f>
        <v>723076</v>
      </c>
      <c r="E60" s="29">
        <f>E61</f>
        <v>723076</v>
      </c>
      <c r="F60" s="29">
        <v>0</v>
      </c>
      <c r="G60" s="29">
        <v>0</v>
      </c>
      <c r="H60" s="45">
        <f>I60+J60</f>
        <v>723076</v>
      </c>
      <c r="I60" s="29">
        <f>I61</f>
        <v>723076</v>
      </c>
      <c r="J60" s="29">
        <f>J61</f>
        <v>0</v>
      </c>
      <c r="K60" s="29">
        <f>K61</f>
        <v>0</v>
      </c>
      <c r="L60" s="29">
        <f>L61</f>
        <v>360094</v>
      </c>
      <c r="M60" s="46">
        <f>N60+O60</f>
        <v>341679.59</v>
      </c>
      <c r="N60" s="36">
        <f>N61</f>
        <v>341679.59</v>
      </c>
      <c r="O60" s="36">
        <f>O61</f>
        <v>0</v>
      </c>
      <c r="P60" s="36">
        <f>P61</f>
        <v>0</v>
      </c>
      <c r="Q60" s="13"/>
      <c r="R60" s="19"/>
      <c r="S60" s="20"/>
      <c r="T60" s="20"/>
      <c r="U60" s="10"/>
      <c r="V60" s="10"/>
      <c r="W60" s="10"/>
      <c r="X60" s="10"/>
    </row>
    <row r="61" spans="1:24" s="11" customFormat="1" ht="18" customHeight="1">
      <c r="A61" s="121" t="s">
        <v>32</v>
      </c>
      <c r="B61" s="121"/>
      <c r="C61" s="121"/>
      <c r="D61" s="48">
        <f>E61</f>
        <v>723076</v>
      </c>
      <c r="E61" s="30">
        <v>723076</v>
      </c>
      <c r="F61" s="30"/>
      <c r="G61" s="30"/>
      <c r="H61" s="48">
        <f>I61</f>
        <v>723076</v>
      </c>
      <c r="I61" s="30">
        <f>E61</f>
        <v>723076</v>
      </c>
      <c r="J61" s="30">
        <v>0</v>
      </c>
      <c r="K61" s="30"/>
      <c r="L61" s="30">
        <v>360094</v>
      </c>
      <c r="M61" s="47">
        <f>N61</f>
        <v>341679.59</v>
      </c>
      <c r="N61" s="33">
        <v>341679.59</v>
      </c>
      <c r="O61" s="33"/>
      <c r="P61" s="33"/>
      <c r="Q61" s="13"/>
      <c r="R61" s="17"/>
      <c r="S61" s="18"/>
      <c r="T61" s="18"/>
      <c r="U61" s="10"/>
      <c r="V61" s="10"/>
      <c r="W61" s="10"/>
      <c r="X61" s="10"/>
    </row>
    <row r="62" spans="1:24" s="11" customFormat="1" ht="31.5" customHeight="1">
      <c r="A62" s="132" t="s">
        <v>33</v>
      </c>
      <c r="B62" s="132"/>
      <c r="C62" s="132"/>
      <c r="D62" s="45">
        <f>E62+F62</f>
        <v>128712182</v>
      </c>
      <c r="E62" s="29">
        <f>SUM(E63:E81)</f>
        <v>128394901</v>
      </c>
      <c r="F62" s="29">
        <f>SUM(F63:F81)</f>
        <v>317281</v>
      </c>
      <c r="G62" s="29">
        <f>SUM(G63:G81)</f>
        <v>0</v>
      </c>
      <c r="H62" s="67">
        <f>I62+J62</f>
        <v>128881333.97</v>
      </c>
      <c r="I62" s="29">
        <f>SUM(I63:I81)</f>
        <v>128546794.5</v>
      </c>
      <c r="J62" s="29">
        <f>SUM(J63:J81)</f>
        <v>334539.47</v>
      </c>
      <c r="K62" s="29">
        <f>SUM(K63:K81)</f>
        <v>0</v>
      </c>
      <c r="L62" s="29">
        <f>SUM(L63:L81)</f>
        <v>64893571.49999999</v>
      </c>
      <c r="M62" s="46">
        <f aca="true" t="shared" si="9" ref="M62:M71">N62+O62</f>
        <v>64234969.94</v>
      </c>
      <c r="N62" s="36">
        <f>N81+N80+N79+N78+N77+N76+N75+N74+N73+N72+N71+N70+N69+N68++N67+N66+N65+N64+N63</f>
        <v>64070805.03</v>
      </c>
      <c r="O62" s="36">
        <f>O81+O80+O79+O78+O77+O76+O75+O74+O73+O72+O71+O70+O69+O68++O67+O66+O65+O64+O63</f>
        <v>164164.91</v>
      </c>
      <c r="P62" s="36">
        <f>P81+P80+P79+P78+P77+P76+P75+P74+P73+P72+P71+P70+P69+P68++P67+P66+P65+P64+P63</f>
        <v>0</v>
      </c>
      <c r="Q62" s="13"/>
      <c r="R62" s="19"/>
      <c r="S62" s="20"/>
      <c r="T62" s="20"/>
      <c r="U62" s="10"/>
      <c r="V62" s="10"/>
      <c r="W62" s="10"/>
      <c r="X62" s="10"/>
    </row>
    <row r="63" spans="1:24" s="11" customFormat="1" ht="21" customHeight="1">
      <c r="A63" s="121" t="s">
        <v>34</v>
      </c>
      <c r="B63" s="121"/>
      <c r="C63" s="121"/>
      <c r="D63" s="48">
        <f>E63+F63</f>
        <v>1139850</v>
      </c>
      <c r="E63" s="30">
        <v>1139850</v>
      </c>
      <c r="F63" s="30"/>
      <c r="G63" s="30"/>
      <c r="H63" s="48">
        <f>I63+J63</f>
        <v>1139850</v>
      </c>
      <c r="I63" s="30">
        <f>E63</f>
        <v>1139850</v>
      </c>
      <c r="J63" s="30"/>
      <c r="K63" s="30"/>
      <c r="L63" s="30">
        <v>506745.2</v>
      </c>
      <c r="M63" s="47">
        <f t="shared" si="9"/>
        <v>504288.77</v>
      </c>
      <c r="N63" s="33">
        <v>504288.77</v>
      </c>
      <c r="O63" s="33"/>
      <c r="P63" s="33"/>
      <c r="Q63" s="13"/>
      <c r="R63" s="17"/>
      <c r="S63" s="18"/>
      <c r="T63" s="18"/>
      <c r="U63" s="10"/>
      <c r="V63" s="10"/>
      <c r="W63" s="10"/>
      <c r="X63" s="10"/>
    </row>
    <row r="64" spans="1:24" s="11" customFormat="1" ht="19.5" customHeight="1">
      <c r="A64" s="121" t="s">
        <v>61</v>
      </c>
      <c r="B64" s="121"/>
      <c r="C64" s="121"/>
      <c r="D64" s="48">
        <f aca="true" t="shared" si="10" ref="D64:D70">E64</f>
        <v>1088900</v>
      </c>
      <c r="E64" s="30">
        <v>1088900</v>
      </c>
      <c r="F64" s="30"/>
      <c r="G64" s="30"/>
      <c r="H64" s="48">
        <f aca="true" t="shared" si="11" ref="H64:H70">I64</f>
        <v>1088960</v>
      </c>
      <c r="I64" s="30">
        <v>1088960</v>
      </c>
      <c r="J64" s="30"/>
      <c r="K64" s="30"/>
      <c r="L64" s="30">
        <v>504516.93</v>
      </c>
      <c r="M64" s="47">
        <f t="shared" si="9"/>
        <v>504516.93</v>
      </c>
      <c r="N64" s="33">
        <v>504516.93</v>
      </c>
      <c r="O64" s="33"/>
      <c r="P64" s="33"/>
      <c r="Q64" s="13"/>
      <c r="R64" s="17"/>
      <c r="S64" s="18"/>
      <c r="T64" s="18"/>
      <c r="U64" s="10"/>
      <c r="V64" s="10"/>
      <c r="W64" s="10"/>
      <c r="X64" s="10"/>
    </row>
    <row r="65" spans="1:24" s="11" customFormat="1" ht="21" customHeight="1">
      <c r="A65" s="121" t="s">
        <v>35</v>
      </c>
      <c r="B65" s="121"/>
      <c r="C65" s="121"/>
      <c r="D65" s="48">
        <f t="shared" si="10"/>
        <v>63168830</v>
      </c>
      <c r="E65" s="30">
        <v>63168830</v>
      </c>
      <c r="F65" s="30"/>
      <c r="G65" s="30"/>
      <c r="H65" s="48">
        <f t="shared" si="11"/>
        <v>63168830</v>
      </c>
      <c r="I65" s="30">
        <f>E65</f>
        <v>63168830</v>
      </c>
      <c r="J65" s="30"/>
      <c r="K65" s="30"/>
      <c r="L65" s="30">
        <v>30342686.09</v>
      </c>
      <c r="M65" s="47">
        <f t="shared" si="9"/>
        <v>29779081.09</v>
      </c>
      <c r="N65" s="33">
        <v>29779081.09</v>
      </c>
      <c r="O65" s="33"/>
      <c r="P65" s="33"/>
      <c r="Q65" s="13"/>
      <c r="R65" s="17"/>
      <c r="S65" s="18"/>
      <c r="T65" s="18"/>
      <c r="U65" s="10"/>
      <c r="V65" s="10"/>
      <c r="W65" s="10"/>
      <c r="X65" s="10"/>
    </row>
    <row r="66" spans="1:24" s="11" customFormat="1" ht="19.5" customHeight="1">
      <c r="A66" s="119" t="s">
        <v>36</v>
      </c>
      <c r="B66" s="119"/>
      <c r="C66" s="119"/>
      <c r="D66" s="48">
        <f t="shared" si="10"/>
        <v>7693400</v>
      </c>
      <c r="E66" s="30">
        <v>7693400</v>
      </c>
      <c r="F66" s="30"/>
      <c r="G66" s="30"/>
      <c r="H66" s="48">
        <f t="shared" si="11"/>
        <v>7693400</v>
      </c>
      <c r="I66" s="30">
        <f>E66</f>
        <v>7693400</v>
      </c>
      <c r="J66" s="30"/>
      <c r="K66" s="30"/>
      <c r="L66" s="30">
        <v>3393279.73</v>
      </c>
      <c r="M66" s="47">
        <f t="shared" si="9"/>
        <v>3393279.73</v>
      </c>
      <c r="N66" s="33">
        <v>3393279.73</v>
      </c>
      <c r="O66" s="33"/>
      <c r="P66" s="33"/>
      <c r="Q66" s="13"/>
      <c r="R66" s="17"/>
      <c r="S66" s="18"/>
      <c r="T66" s="18"/>
      <c r="U66" s="10"/>
      <c r="V66" s="10"/>
      <c r="W66" s="10"/>
      <c r="X66" s="10"/>
    </row>
    <row r="67" spans="1:24" s="11" customFormat="1" ht="20.25" customHeight="1">
      <c r="A67" s="121" t="s">
        <v>37</v>
      </c>
      <c r="B67" s="121"/>
      <c r="C67" s="121"/>
      <c r="D67" s="48">
        <f t="shared" si="10"/>
        <v>11085800</v>
      </c>
      <c r="E67" s="30">
        <v>11085800</v>
      </c>
      <c r="F67" s="30"/>
      <c r="G67" s="30"/>
      <c r="H67" s="48">
        <f t="shared" si="11"/>
        <v>11085740</v>
      </c>
      <c r="I67" s="30">
        <v>11085740</v>
      </c>
      <c r="J67" s="30"/>
      <c r="K67" s="30"/>
      <c r="L67" s="33">
        <v>6453278.48</v>
      </c>
      <c r="M67" s="47">
        <f t="shared" si="9"/>
        <v>6453278.48</v>
      </c>
      <c r="N67" s="33">
        <v>6453278.48</v>
      </c>
      <c r="O67" s="33"/>
      <c r="P67" s="33"/>
      <c r="Q67" s="13"/>
      <c r="R67" s="17"/>
      <c r="S67" s="18"/>
      <c r="T67" s="18"/>
      <c r="U67" s="10"/>
      <c r="V67" s="10"/>
      <c r="W67" s="10"/>
      <c r="X67" s="10"/>
    </row>
    <row r="68" spans="1:24" s="11" customFormat="1" ht="19.5" customHeight="1">
      <c r="A68" s="121" t="s">
        <v>38</v>
      </c>
      <c r="B68" s="121"/>
      <c r="C68" s="121"/>
      <c r="D68" s="48">
        <f t="shared" si="10"/>
        <v>696665</v>
      </c>
      <c r="E68" s="30">
        <v>696665</v>
      </c>
      <c r="F68" s="30"/>
      <c r="G68" s="30"/>
      <c r="H68" s="48">
        <f t="shared" si="11"/>
        <v>696665</v>
      </c>
      <c r="I68" s="30">
        <f>E68</f>
        <v>696665</v>
      </c>
      <c r="J68" s="30"/>
      <c r="K68" s="30"/>
      <c r="L68" s="30">
        <v>234208.48</v>
      </c>
      <c r="M68" s="47">
        <f t="shared" si="9"/>
        <v>234208.48</v>
      </c>
      <c r="N68" s="33">
        <v>234208.48</v>
      </c>
      <c r="O68" s="33"/>
      <c r="P68" s="33"/>
      <c r="Q68" s="13"/>
      <c r="R68" s="17"/>
      <c r="S68" s="18"/>
      <c r="T68" s="18"/>
      <c r="U68" s="10"/>
      <c r="V68" s="10"/>
      <c r="W68" s="10"/>
      <c r="X68" s="10"/>
    </row>
    <row r="69" spans="1:24" s="11" customFormat="1" ht="18.75" customHeight="1">
      <c r="A69" s="121" t="s">
        <v>39</v>
      </c>
      <c r="B69" s="121"/>
      <c r="C69" s="121"/>
      <c r="D69" s="48">
        <f t="shared" si="10"/>
        <v>82500</v>
      </c>
      <c r="E69" s="30">
        <v>82500</v>
      </c>
      <c r="F69" s="30"/>
      <c r="G69" s="30"/>
      <c r="H69" s="48">
        <f t="shared" si="11"/>
        <v>82500</v>
      </c>
      <c r="I69" s="30">
        <f>E69</f>
        <v>82500</v>
      </c>
      <c r="J69" s="30"/>
      <c r="K69" s="30"/>
      <c r="L69" s="30">
        <v>20640</v>
      </c>
      <c r="M69" s="47">
        <f t="shared" si="9"/>
        <v>20640</v>
      </c>
      <c r="N69" s="33">
        <v>20640</v>
      </c>
      <c r="O69" s="33"/>
      <c r="P69" s="33"/>
      <c r="Q69" s="13"/>
      <c r="R69" s="17"/>
      <c r="S69" s="18"/>
      <c r="T69" s="18"/>
      <c r="U69" s="10"/>
      <c r="V69" s="10"/>
      <c r="W69" s="10"/>
      <c r="X69" s="10"/>
    </row>
    <row r="70" spans="1:24" s="11" customFormat="1" ht="22.5" customHeight="1">
      <c r="A70" s="121" t="s">
        <v>40</v>
      </c>
      <c r="B70" s="121"/>
      <c r="C70" s="121"/>
      <c r="D70" s="48">
        <f t="shared" si="10"/>
        <v>7178655</v>
      </c>
      <c r="E70" s="30">
        <v>7178655</v>
      </c>
      <c r="F70" s="30"/>
      <c r="G70" s="30"/>
      <c r="H70" s="48">
        <f t="shared" si="11"/>
        <v>7178655</v>
      </c>
      <c r="I70" s="30">
        <f>E70</f>
        <v>7178655</v>
      </c>
      <c r="J70" s="30"/>
      <c r="K70" s="30"/>
      <c r="L70" s="30">
        <v>5230276.65</v>
      </c>
      <c r="M70" s="47">
        <f t="shared" si="9"/>
        <v>5230276.65</v>
      </c>
      <c r="N70" s="33">
        <v>5230276.65</v>
      </c>
      <c r="O70" s="33"/>
      <c r="P70" s="33"/>
      <c r="Q70" s="13"/>
      <c r="R70" s="17"/>
      <c r="S70" s="18"/>
      <c r="T70" s="18"/>
      <c r="U70" s="10"/>
      <c r="V70" s="10"/>
      <c r="W70" s="10"/>
      <c r="X70" s="10"/>
    </row>
    <row r="71" spans="1:24" s="11" customFormat="1" ht="20.25" customHeight="1">
      <c r="A71" s="121" t="s">
        <v>41</v>
      </c>
      <c r="B71" s="121"/>
      <c r="C71" s="121"/>
      <c r="D71" s="48">
        <f aca="true" t="shared" si="12" ref="D71:D78">E71+F71</f>
        <v>417200</v>
      </c>
      <c r="E71" s="30">
        <v>417200</v>
      </c>
      <c r="F71" s="30"/>
      <c r="G71" s="30"/>
      <c r="H71" s="48">
        <f aca="true" t="shared" si="13" ref="H71:H78">I71+J71</f>
        <v>550400</v>
      </c>
      <c r="I71" s="30">
        <v>550400</v>
      </c>
      <c r="J71" s="30"/>
      <c r="K71" s="30"/>
      <c r="L71" s="30">
        <v>360841</v>
      </c>
      <c r="M71" s="47">
        <f t="shared" si="9"/>
        <v>320161.9</v>
      </c>
      <c r="N71" s="33">
        <v>320161.9</v>
      </c>
      <c r="O71" s="33"/>
      <c r="P71" s="33"/>
      <c r="Q71" s="13"/>
      <c r="R71" s="17"/>
      <c r="S71" s="18"/>
      <c r="T71" s="18"/>
      <c r="U71" s="10"/>
      <c r="V71" s="10"/>
      <c r="W71" s="10"/>
      <c r="X71" s="10"/>
    </row>
    <row r="72" spans="1:24" s="11" customFormat="1" ht="34.5" customHeight="1">
      <c r="A72" s="123" t="s">
        <v>62</v>
      </c>
      <c r="B72" s="124"/>
      <c r="C72" s="125"/>
      <c r="D72" s="48">
        <f>E72+F72</f>
        <v>3100500</v>
      </c>
      <c r="E72" s="30">
        <v>3100500</v>
      </c>
      <c r="F72" s="30"/>
      <c r="G72" s="30"/>
      <c r="H72" s="48">
        <f>I72+J72</f>
        <v>3100500</v>
      </c>
      <c r="I72" s="30">
        <f aca="true" t="shared" si="14" ref="I72:I81">E72</f>
        <v>3100500</v>
      </c>
      <c r="J72" s="30"/>
      <c r="K72" s="30"/>
      <c r="L72" s="30">
        <v>1404185.46</v>
      </c>
      <c r="M72" s="47">
        <f>N72+O72</f>
        <v>1384023.9</v>
      </c>
      <c r="N72" s="33">
        <v>1384023.9</v>
      </c>
      <c r="O72" s="33"/>
      <c r="P72" s="33"/>
      <c r="Q72" s="13"/>
      <c r="R72" s="17"/>
      <c r="S72" s="18"/>
      <c r="T72" s="18"/>
      <c r="U72" s="10"/>
      <c r="V72" s="10"/>
      <c r="W72" s="10"/>
      <c r="X72" s="10"/>
    </row>
    <row r="73" spans="1:24" s="11" customFormat="1" ht="20.25" customHeight="1">
      <c r="A73" s="123" t="s">
        <v>63</v>
      </c>
      <c r="B73" s="124"/>
      <c r="C73" s="125"/>
      <c r="D73" s="48">
        <f>E73+F73</f>
        <v>24167</v>
      </c>
      <c r="E73" s="30">
        <v>24167</v>
      </c>
      <c r="F73" s="30"/>
      <c r="G73" s="30"/>
      <c r="H73" s="48">
        <f>I73+J73</f>
        <v>38394.92</v>
      </c>
      <c r="I73" s="30">
        <f t="shared" si="14"/>
        <v>24167</v>
      </c>
      <c r="J73" s="30">
        <v>14227.92</v>
      </c>
      <c r="K73" s="30"/>
      <c r="L73" s="30">
        <v>15800</v>
      </c>
      <c r="M73" s="47">
        <f>N73+O73</f>
        <v>28266.269999999997</v>
      </c>
      <c r="N73" s="33">
        <v>14133.14</v>
      </c>
      <c r="O73" s="33">
        <v>14133.13</v>
      </c>
      <c r="P73" s="33"/>
      <c r="Q73" s="13"/>
      <c r="R73" s="17"/>
      <c r="S73" s="18"/>
      <c r="T73" s="18"/>
      <c r="U73" s="10"/>
      <c r="V73" s="10"/>
      <c r="W73" s="10"/>
      <c r="X73" s="10"/>
    </row>
    <row r="74" spans="1:24" s="11" customFormat="1" ht="22.5" customHeight="1">
      <c r="A74" s="121" t="s">
        <v>42</v>
      </c>
      <c r="B74" s="121"/>
      <c r="C74" s="121"/>
      <c r="D74" s="48">
        <f t="shared" si="12"/>
        <v>20190</v>
      </c>
      <c r="E74" s="30">
        <v>20190</v>
      </c>
      <c r="F74" s="30"/>
      <c r="G74" s="30"/>
      <c r="H74" s="48">
        <f t="shared" si="13"/>
        <v>38883.5</v>
      </c>
      <c r="I74" s="30">
        <v>38883.5</v>
      </c>
      <c r="J74" s="30"/>
      <c r="K74" s="30"/>
      <c r="L74" s="30">
        <v>27568.7</v>
      </c>
      <c r="M74" s="47">
        <f>N74</f>
        <v>8012.79</v>
      </c>
      <c r="N74" s="33">
        <v>8012.79</v>
      </c>
      <c r="O74" s="33"/>
      <c r="P74" s="33"/>
      <c r="Q74" s="13"/>
      <c r="R74" s="17"/>
      <c r="S74" s="21"/>
      <c r="T74" s="18"/>
      <c r="U74" s="10"/>
      <c r="V74" s="10"/>
      <c r="W74" s="10"/>
      <c r="X74" s="10"/>
    </row>
    <row r="75" spans="1:24" s="11" customFormat="1" ht="21.75" customHeight="1">
      <c r="A75" s="119" t="s">
        <v>43</v>
      </c>
      <c r="B75" s="119"/>
      <c r="C75" s="119"/>
      <c r="D75" s="48">
        <f t="shared" si="12"/>
        <v>3100</v>
      </c>
      <c r="E75" s="30">
        <v>3100</v>
      </c>
      <c r="F75" s="30"/>
      <c r="G75" s="30"/>
      <c r="H75" s="48">
        <f t="shared" si="13"/>
        <v>3100</v>
      </c>
      <c r="I75" s="30">
        <f t="shared" si="14"/>
        <v>3100</v>
      </c>
      <c r="J75" s="30"/>
      <c r="K75" s="30"/>
      <c r="L75" s="30">
        <v>3100</v>
      </c>
      <c r="M75" s="47">
        <f aca="true" t="shared" si="15" ref="M75:M81">N75+O75</f>
        <v>3100</v>
      </c>
      <c r="N75" s="33">
        <v>3100</v>
      </c>
      <c r="O75" s="33"/>
      <c r="P75" s="33"/>
      <c r="Q75" s="13"/>
      <c r="R75" s="17"/>
      <c r="S75" s="18"/>
      <c r="T75" s="18"/>
      <c r="U75" s="10"/>
      <c r="V75" s="10"/>
      <c r="W75" s="10"/>
      <c r="X75" s="10"/>
    </row>
    <row r="76" spans="1:24" s="11" customFormat="1" ht="35.25" customHeight="1">
      <c r="A76" s="119" t="s">
        <v>44</v>
      </c>
      <c r="B76" s="119"/>
      <c r="C76" s="119"/>
      <c r="D76" s="48">
        <f t="shared" si="12"/>
        <v>1000</v>
      </c>
      <c r="E76" s="30">
        <v>1000</v>
      </c>
      <c r="F76" s="30"/>
      <c r="G76" s="30"/>
      <c r="H76" s="48">
        <f t="shared" si="13"/>
        <v>1000</v>
      </c>
      <c r="I76" s="30">
        <f t="shared" si="14"/>
        <v>1000</v>
      </c>
      <c r="J76" s="30"/>
      <c r="K76" s="30"/>
      <c r="L76" s="30">
        <v>1000</v>
      </c>
      <c r="M76" s="47">
        <f t="shared" si="15"/>
        <v>1000</v>
      </c>
      <c r="N76" s="33">
        <v>1000</v>
      </c>
      <c r="O76" s="33"/>
      <c r="P76" s="33"/>
      <c r="Q76" s="13"/>
      <c r="R76" s="17"/>
      <c r="S76" s="18"/>
      <c r="T76" s="18"/>
      <c r="U76" s="10"/>
      <c r="V76" s="10"/>
      <c r="W76" s="10"/>
      <c r="X76" s="10"/>
    </row>
    <row r="77" spans="1:24" s="11" customFormat="1" ht="19.5" customHeight="1">
      <c r="A77" s="119" t="s">
        <v>45</v>
      </c>
      <c r="B77" s="119"/>
      <c r="C77" s="119"/>
      <c r="D77" s="48">
        <f t="shared" si="12"/>
        <v>5710</v>
      </c>
      <c r="E77" s="30">
        <v>5710</v>
      </c>
      <c r="F77" s="30"/>
      <c r="G77" s="30"/>
      <c r="H77" s="48">
        <f t="shared" si="13"/>
        <v>5710</v>
      </c>
      <c r="I77" s="30">
        <f t="shared" si="14"/>
        <v>5710</v>
      </c>
      <c r="J77" s="30"/>
      <c r="K77" s="30"/>
      <c r="L77" s="30">
        <v>3710</v>
      </c>
      <c r="M77" s="47">
        <f t="shared" si="15"/>
        <v>0</v>
      </c>
      <c r="N77" s="33">
        <v>0</v>
      </c>
      <c r="O77" s="33"/>
      <c r="P77" s="33"/>
      <c r="Q77" s="13"/>
      <c r="R77" s="17"/>
      <c r="S77" s="18"/>
      <c r="T77" s="18"/>
      <c r="U77" s="10"/>
      <c r="V77" s="10"/>
      <c r="W77" s="10"/>
      <c r="X77" s="10"/>
    </row>
    <row r="78" spans="1:24" s="11" customFormat="1" ht="34.5" customHeight="1">
      <c r="A78" s="119" t="s">
        <v>46</v>
      </c>
      <c r="B78" s="119"/>
      <c r="C78" s="119"/>
      <c r="D78" s="48">
        <f t="shared" si="12"/>
        <v>10701596</v>
      </c>
      <c r="E78" s="30">
        <v>10384315</v>
      </c>
      <c r="F78" s="30">
        <v>317281</v>
      </c>
      <c r="G78" s="30"/>
      <c r="H78" s="48">
        <f t="shared" si="13"/>
        <v>10704626.55</v>
      </c>
      <c r="I78" s="30">
        <f t="shared" si="14"/>
        <v>10384315</v>
      </c>
      <c r="J78" s="30">
        <v>320311.55</v>
      </c>
      <c r="K78" s="30"/>
      <c r="L78" s="30">
        <v>5243342</v>
      </c>
      <c r="M78" s="47">
        <f>N78+O78</f>
        <v>5285944.44</v>
      </c>
      <c r="N78" s="33">
        <v>5135912.66</v>
      </c>
      <c r="O78" s="33">
        <v>150031.78</v>
      </c>
      <c r="P78" s="33"/>
      <c r="Q78" s="13"/>
      <c r="R78" s="17"/>
      <c r="S78" s="21"/>
      <c r="T78" s="18"/>
      <c r="U78" s="10"/>
      <c r="V78" s="10"/>
      <c r="W78" s="10"/>
      <c r="X78" s="10"/>
    </row>
    <row r="79" spans="1:24" s="11" customFormat="1" ht="66" customHeight="1">
      <c r="A79" s="119" t="s">
        <v>47</v>
      </c>
      <c r="B79" s="119"/>
      <c r="C79" s="119"/>
      <c r="D79" s="48">
        <f>E79</f>
        <v>305900</v>
      </c>
      <c r="E79" s="30">
        <v>305900</v>
      </c>
      <c r="F79" s="30"/>
      <c r="G79" s="30"/>
      <c r="H79" s="48">
        <f>I79</f>
        <v>305900</v>
      </c>
      <c r="I79" s="30">
        <f t="shared" si="14"/>
        <v>305900</v>
      </c>
      <c r="J79" s="30"/>
      <c r="K79" s="30"/>
      <c r="L79" s="30">
        <v>156600</v>
      </c>
      <c r="M79" s="47">
        <f t="shared" si="15"/>
        <v>147354.75</v>
      </c>
      <c r="N79" s="33">
        <v>147354.75</v>
      </c>
      <c r="O79" s="33"/>
      <c r="P79" s="33"/>
      <c r="Q79" s="13"/>
      <c r="R79" s="17"/>
      <c r="S79" s="18"/>
      <c r="T79" s="18"/>
      <c r="U79" s="10"/>
      <c r="V79" s="10"/>
      <c r="W79" s="10"/>
      <c r="X79" s="10"/>
    </row>
    <row r="80" spans="1:24" s="11" customFormat="1" ht="36" customHeight="1">
      <c r="A80" s="119" t="s">
        <v>48</v>
      </c>
      <c r="B80" s="119"/>
      <c r="C80" s="119"/>
      <c r="D80" s="48">
        <f>E80+F80</f>
        <v>2645319</v>
      </c>
      <c r="E80" s="30">
        <v>2645319</v>
      </c>
      <c r="F80" s="30"/>
      <c r="G80" s="30"/>
      <c r="H80" s="48">
        <f aca="true" t="shared" si="16" ref="H80:H85">I80+J80</f>
        <v>2645319</v>
      </c>
      <c r="I80" s="30">
        <f t="shared" si="14"/>
        <v>2645319</v>
      </c>
      <c r="J80" s="30"/>
      <c r="K80" s="30"/>
      <c r="L80" s="30">
        <v>1299236</v>
      </c>
      <c r="M80" s="47">
        <f>N80+O80</f>
        <v>1244978.98</v>
      </c>
      <c r="N80" s="33">
        <v>1244978.98</v>
      </c>
      <c r="O80" s="33"/>
      <c r="P80" s="33"/>
      <c r="Q80" s="13"/>
      <c r="R80" s="17"/>
      <c r="S80" s="18"/>
      <c r="T80" s="18"/>
      <c r="U80" s="10"/>
      <c r="V80" s="10"/>
      <c r="W80" s="10"/>
      <c r="X80" s="10"/>
    </row>
    <row r="81" spans="1:24" s="11" customFormat="1" ht="36.75" customHeight="1">
      <c r="A81" s="119" t="s">
        <v>49</v>
      </c>
      <c r="B81" s="119"/>
      <c r="C81" s="119"/>
      <c r="D81" s="48">
        <f>E81</f>
        <v>19352900</v>
      </c>
      <c r="E81" s="30">
        <v>19352900</v>
      </c>
      <c r="F81" s="30"/>
      <c r="G81" s="30"/>
      <c r="H81" s="48">
        <f t="shared" si="16"/>
        <v>19352900</v>
      </c>
      <c r="I81" s="30">
        <f t="shared" si="14"/>
        <v>19352900</v>
      </c>
      <c r="J81" s="30"/>
      <c r="K81" s="30"/>
      <c r="L81" s="30">
        <v>9692556.78</v>
      </c>
      <c r="M81" s="47">
        <f t="shared" si="15"/>
        <v>9692556.78</v>
      </c>
      <c r="N81" s="33">
        <v>9692556.78</v>
      </c>
      <c r="O81" s="33"/>
      <c r="P81" s="33"/>
      <c r="Q81" s="13"/>
      <c r="R81" s="17"/>
      <c r="S81" s="18"/>
      <c r="T81" s="18"/>
      <c r="U81" s="10"/>
      <c r="V81" s="10"/>
      <c r="W81" s="10"/>
      <c r="X81" s="10"/>
    </row>
    <row r="82" spans="1:24" s="11" customFormat="1" ht="20.25" customHeight="1">
      <c r="A82" s="130" t="s">
        <v>50</v>
      </c>
      <c r="B82" s="130"/>
      <c r="C82" s="130"/>
      <c r="D82" s="45">
        <f aca="true" t="shared" si="17" ref="D82:D89">E82+F82</f>
        <v>41400</v>
      </c>
      <c r="E82" s="29">
        <f>E83</f>
        <v>41400</v>
      </c>
      <c r="F82" s="29">
        <f>F83</f>
        <v>0</v>
      </c>
      <c r="G82" s="29">
        <f>G83</f>
        <v>0</v>
      </c>
      <c r="H82" s="45">
        <f t="shared" si="16"/>
        <v>41400</v>
      </c>
      <c r="I82" s="29">
        <f>I83</f>
        <v>41400</v>
      </c>
      <c r="J82" s="29">
        <f>J83</f>
        <v>0</v>
      </c>
      <c r="K82" s="29">
        <f>K83</f>
        <v>0</v>
      </c>
      <c r="L82" s="29">
        <f>L83</f>
        <v>20500</v>
      </c>
      <c r="M82" s="46">
        <f aca="true" t="shared" si="18" ref="M82:M88">N82+O82</f>
        <v>18195.95</v>
      </c>
      <c r="N82" s="36">
        <f>N83</f>
        <v>18195.95</v>
      </c>
      <c r="O82" s="36">
        <f>O83</f>
        <v>0</v>
      </c>
      <c r="P82" s="36">
        <f>P83</f>
        <v>0</v>
      </c>
      <c r="Q82" s="13"/>
      <c r="R82" s="19"/>
      <c r="S82" s="20"/>
      <c r="T82" s="20"/>
      <c r="U82" s="10"/>
      <c r="V82" s="10"/>
      <c r="W82" s="10"/>
      <c r="X82" s="10"/>
    </row>
    <row r="83" spans="1:24" s="11" customFormat="1" ht="33.75" customHeight="1">
      <c r="A83" s="119" t="s">
        <v>74</v>
      </c>
      <c r="B83" s="119"/>
      <c r="C83" s="119"/>
      <c r="D83" s="48">
        <f t="shared" si="17"/>
        <v>41400</v>
      </c>
      <c r="E83" s="30">
        <v>41400</v>
      </c>
      <c r="F83" s="30"/>
      <c r="G83" s="30"/>
      <c r="H83" s="48">
        <f t="shared" si="16"/>
        <v>41400</v>
      </c>
      <c r="I83" s="30">
        <f>E83</f>
        <v>41400</v>
      </c>
      <c r="J83" s="30"/>
      <c r="K83" s="30"/>
      <c r="L83" s="30">
        <v>20500</v>
      </c>
      <c r="M83" s="47">
        <f t="shared" si="18"/>
        <v>18195.95</v>
      </c>
      <c r="N83" s="33">
        <v>18195.95</v>
      </c>
      <c r="O83" s="33"/>
      <c r="P83" s="33"/>
      <c r="Q83" s="13"/>
      <c r="R83" s="17"/>
      <c r="S83" s="18"/>
      <c r="T83" s="18"/>
      <c r="U83" s="10"/>
      <c r="V83" s="10"/>
      <c r="W83" s="10"/>
      <c r="X83" s="10"/>
    </row>
    <row r="84" spans="1:24" s="11" customFormat="1" ht="20.25" customHeight="1">
      <c r="A84" s="120" t="s">
        <v>51</v>
      </c>
      <c r="B84" s="120"/>
      <c r="C84" s="120"/>
      <c r="D84" s="45">
        <f t="shared" si="17"/>
        <v>12243100</v>
      </c>
      <c r="E84" s="29">
        <f>E85+E86</f>
        <v>9867680</v>
      </c>
      <c r="F84" s="29">
        <f>F85+F86</f>
        <v>2375420</v>
      </c>
      <c r="G84" s="29">
        <f>G85+G86</f>
        <v>1400000</v>
      </c>
      <c r="H84" s="45">
        <f>I84+J84</f>
        <v>12251848</v>
      </c>
      <c r="I84" s="29">
        <f>I85+I86</f>
        <v>9867680</v>
      </c>
      <c r="J84" s="29">
        <f>J85+J86</f>
        <v>2384168</v>
      </c>
      <c r="K84" s="29">
        <f>K85+K86</f>
        <v>1400000</v>
      </c>
      <c r="L84" s="29">
        <f>L85+L86</f>
        <v>5673808</v>
      </c>
      <c r="M84" s="46">
        <f t="shared" si="18"/>
        <v>5038943.34</v>
      </c>
      <c r="N84" s="36">
        <f>N85+N86</f>
        <v>4728052.55</v>
      </c>
      <c r="O84" s="36">
        <f>O85+O86</f>
        <v>310890.79</v>
      </c>
      <c r="P84" s="36">
        <f>P85+P86</f>
        <v>16781.47</v>
      </c>
      <c r="Q84" s="13"/>
      <c r="R84" s="19"/>
      <c r="S84" s="20"/>
      <c r="T84" s="20"/>
      <c r="U84" s="10"/>
      <c r="V84" s="10"/>
      <c r="W84" s="10"/>
      <c r="X84" s="10"/>
    </row>
    <row r="85" spans="1:24" s="11" customFormat="1" ht="21.75" customHeight="1">
      <c r="A85" s="121" t="s">
        <v>52</v>
      </c>
      <c r="B85" s="121"/>
      <c r="C85" s="121"/>
      <c r="D85" s="48">
        <f t="shared" si="17"/>
        <v>67000</v>
      </c>
      <c r="E85" s="30">
        <v>67000</v>
      </c>
      <c r="F85" s="30"/>
      <c r="G85" s="30"/>
      <c r="H85" s="48">
        <f t="shared" si="16"/>
        <v>67000</v>
      </c>
      <c r="I85" s="30">
        <f>E85</f>
        <v>67000</v>
      </c>
      <c r="J85" s="30"/>
      <c r="K85" s="30"/>
      <c r="L85" s="30">
        <v>36500</v>
      </c>
      <c r="M85" s="47">
        <f t="shared" si="18"/>
        <v>36500</v>
      </c>
      <c r="N85" s="33">
        <v>36500</v>
      </c>
      <c r="O85" s="33"/>
      <c r="P85" s="33"/>
      <c r="Q85" s="13"/>
      <c r="R85" s="17"/>
      <c r="S85" s="18"/>
      <c r="T85" s="18"/>
      <c r="U85" s="10"/>
      <c r="V85" s="10"/>
      <c r="W85" s="10"/>
      <c r="X85" s="10"/>
    </row>
    <row r="86" spans="1:24" s="11" customFormat="1" ht="36" customHeight="1">
      <c r="A86" s="119" t="s">
        <v>53</v>
      </c>
      <c r="B86" s="119"/>
      <c r="C86" s="119"/>
      <c r="D86" s="48">
        <f>E86+F86</f>
        <v>12176100</v>
      </c>
      <c r="E86" s="30">
        <v>9800680</v>
      </c>
      <c r="F86" s="30">
        <v>2375420</v>
      </c>
      <c r="G86" s="30">
        <v>1400000</v>
      </c>
      <c r="H86" s="48">
        <f>I86+J86</f>
        <v>12184848</v>
      </c>
      <c r="I86" s="30">
        <f>E86</f>
        <v>9800680</v>
      </c>
      <c r="J86" s="30">
        <v>2384168</v>
      </c>
      <c r="K86" s="30">
        <f>G86</f>
        <v>1400000</v>
      </c>
      <c r="L86" s="30">
        <v>5637308</v>
      </c>
      <c r="M86" s="47">
        <f t="shared" si="18"/>
        <v>5002443.34</v>
      </c>
      <c r="N86" s="33">
        <v>4691552.55</v>
      </c>
      <c r="O86" s="33">
        <v>310890.79</v>
      </c>
      <c r="P86" s="33">
        <v>16781.47</v>
      </c>
      <c r="Q86" s="13"/>
      <c r="R86" s="17"/>
      <c r="S86" s="18"/>
      <c r="T86" s="18"/>
      <c r="U86" s="10"/>
      <c r="V86" s="10"/>
      <c r="W86" s="10"/>
      <c r="X86" s="10"/>
    </row>
    <row r="87" spans="1:24" s="11" customFormat="1" ht="21" customHeight="1">
      <c r="A87" s="127" t="s">
        <v>78</v>
      </c>
      <c r="B87" s="128"/>
      <c r="C87" s="129"/>
      <c r="D87" s="67">
        <f>E87+F87</f>
        <v>0</v>
      </c>
      <c r="E87" s="82">
        <v>0</v>
      </c>
      <c r="F87" s="82">
        <v>0</v>
      </c>
      <c r="G87" s="82">
        <v>0</v>
      </c>
      <c r="H87" s="67">
        <f>I87+J87</f>
        <v>951386</v>
      </c>
      <c r="I87" s="82">
        <f>I88</f>
        <v>951386</v>
      </c>
      <c r="J87" s="82">
        <f>J88</f>
        <v>0</v>
      </c>
      <c r="K87" s="82">
        <f>K88</f>
        <v>0</v>
      </c>
      <c r="L87" s="82">
        <f>L88</f>
        <v>951386</v>
      </c>
      <c r="M87" s="83">
        <f t="shared" si="18"/>
        <v>894603.91</v>
      </c>
      <c r="N87" s="84">
        <f>N88</f>
        <v>894603.91</v>
      </c>
      <c r="O87" s="84">
        <f>O88</f>
        <v>0</v>
      </c>
      <c r="P87" s="84">
        <f>P88</f>
        <v>0</v>
      </c>
      <c r="Q87" s="13"/>
      <c r="R87" s="17"/>
      <c r="S87" s="18"/>
      <c r="T87" s="18"/>
      <c r="U87" s="10"/>
      <c r="V87" s="10"/>
      <c r="W87" s="10"/>
      <c r="X87" s="10"/>
    </row>
    <row r="88" spans="1:24" s="11" customFormat="1" ht="36" customHeight="1">
      <c r="A88" s="123" t="s">
        <v>77</v>
      </c>
      <c r="B88" s="124"/>
      <c r="C88" s="125"/>
      <c r="D88" s="48"/>
      <c r="E88" s="30"/>
      <c r="F88" s="30"/>
      <c r="G88" s="30"/>
      <c r="H88" s="48">
        <f>I88+J88</f>
        <v>951386</v>
      </c>
      <c r="I88" s="30">
        <v>951386</v>
      </c>
      <c r="J88" s="30"/>
      <c r="K88" s="30"/>
      <c r="L88" s="30">
        <v>951386</v>
      </c>
      <c r="M88" s="47">
        <f t="shared" si="18"/>
        <v>894603.91</v>
      </c>
      <c r="N88" s="33">
        <v>894603.91</v>
      </c>
      <c r="O88" s="33"/>
      <c r="P88" s="33"/>
      <c r="Q88" s="13"/>
      <c r="R88" s="17"/>
      <c r="S88" s="18"/>
      <c r="T88" s="18"/>
      <c r="U88" s="10"/>
      <c r="V88" s="10"/>
      <c r="W88" s="10"/>
      <c r="X88" s="10"/>
    </row>
    <row r="89" spans="1:24" s="80" customFormat="1" ht="18.75" customHeight="1">
      <c r="A89" s="117" t="s">
        <v>54</v>
      </c>
      <c r="B89" s="117"/>
      <c r="C89" s="117"/>
      <c r="D89" s="51">
        <f t="shared" si="17"/>
        <v>157569897</v>
      </c>
      <c r="E89" s="51">
        <f>E58+E62+E82+E84+E60</f>
        <v>154716876</v>
      </c>
      <c r="F89" s="51">
        <f>F58+F62+F82+F84+F60</f>
        <v>2853021</v>
      </c>
      <c r="G89" s="51">
        <f>G58+G62+G82+G84+G60</f>
        <v>1557000</v>
      </c>
      <c r="H89" s="50">
        <f>H58+H62+H82+H84+H60+H87</f>
        <v>162444757.97</v>
      </c>
      <c r="I89" s="50">
        <f aca="true" t="shared" si="19" ref="I89:P89">I58+I62+I82+I84+I60+I87</f>
        <v>157161062.5</v>
      </c>
      <c r="J89" s="50">
        <f t="shared" si="19"/>
        <v>5283695.47</v>
      </c>
      <c r="K89" s="50">
        <f t="shared" si="19"/>
        <v>3961668</v>
      </c>
      <c r="L89" s="50">
        <f>L58+L62+L82+L84+L60+L87</f>
        <v>81578643.5</v>
      </c>
      <c r="M89" s="50">
        <f>M58+M62+M82+M84+M60+M87</f>
        <v>79799517.24000001</v>
      </c>
      <c r="N89" s="50">
        <f t="shared" si="19"/>
        <v>78638224.97</v>
      </c>
      <c r="O89" s="50">
        <f t="shared" si="19"/>
        <v>1161292.27</v>
      </c>
      <c r="P89" s="50">
        <f t="shared" si="19"/>
        <v>703018.0399999999</v>
      </c>
      <c r="Q89" s="74"/>
      <c r="R89" s="79"/>
      <c r="S89" s="79"/>
      <c r="T89" s="79"/>
      <c r="U89" s="75"/>
      <c r="V89" s="75"/>
      <c r="W89" s="75"/>
      <c r="X89" s="75"/>
    </row>
    <row r="90" spans="1:24" s="22" customFormat="1" ht="66.75" customHeight="1">
      <c r="A90" s="28"/>
      <c r="B90" s="28"/>
      <c r="C90" s="28"/>
      <c r="D90" s="28"/>
      <c r="E90" s="28"/>
      <c r="F90" s="28"/>
      <c r="G90" s="28"/>
      <c r="H90" s="37"/>
      <c r="I90" s="27"/>
      <c r="J90" s="28"/>
      <c r="K90" s="28"/>
      <c r="L90" s="28"/>
      <c r="M90" s="37"/>
      <c r="N90" s="27"/>
      <c r="O90" s="28"/>
      <c r="P90" s="70"/>
      <c r="Q90" s="10"/>
      <c r="R90" s="10"/>
      <c r="S90" s="10"/>
      <c r="T90" s="10"/>
      <c r="U90" s="10"/>
      <c r="V90" s="10"/>
      <c r="W90" s="10"/>
      <c r="X90" s="10"/>
    </row>
    <row r="91" spans="1:24" s="8" customFormat="1" ht="39" customHeight="1">
      <c r="A91" s="126" t="s">
        <v>88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0"/>
      <c r="R91" s="10"/>
      <c r="S91" s="10"/>
      <c r="T91" s="10"/>
      <c r="U91" s="10"/>
      <c r="V91" s="10"/>
      <c r="W91" s="10"/>
      <c r="X91" s="10"/>
    </row>
    <row r="92" spans="1:17" s="23" customFormat="1" ht="17.2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71"/>
      <c r="Q92" s="10"/>
    </row>
    <row r="93" spans="1:20" s="23" customFormat="1" ht="23.25" customHeight="1">
      <c r="A93" s="95"/>
      <c r="B93" s="95"/>
      <c r="C93" s="95"/>
      <c r="D93" s="95"/>
      <c r="E93" s="96"/>
      <c r="F93" s="95"/>
      <c r="G93" s="95"/>
      <c r="H93" s="95"/>
      <c r="I93" s="95"/>
      <c r="J93" s="95"/>
      <c r="K93" s="95"/>
      <c r="L93" s="95"/>
      <c r="M93" s="95"/>
      <c r="N93" s="97"/>
      <c r="O93" s="97"/>
      <c r="P93" s="72"/>
      <c r="Q93" s="11"/>
      <c r="R93" s="11"/>
      <c r="S93" s="11"/>
      <c r="T93" s="11"/>
    </row>
    <row r="94" spans="1:20" s="94" customFormat="1" ht="30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9"/>
      <c r="Q94" s="11"/>
      <c r="R94" s="11"/>
      <c r="S94" s="11"/>
      <c r="T94" s="11"/>
    </row>
    <row r="95" spans="1:20" s="94" customFormat="1" ht="38.25">
      <c r="A95" s="100"/>
      <c r="B95" s="100"/>
      <c r="C95" s="100"/>
      <c r="D95" s="101"/>
      <c r="E95" s="101"/>
      <c r="F95" s="101"/>
      <c r="G95" s="101"/>
      <c r="H95" s="101"/>
      <c r="I95" s="101"/>
      <c r="J95" s="102"/>
      <c r="K95" s="102"/>
      <c r="L95" s="102"/>
      <c r="M95" s="103"/>
      <c r="N95" s="103"/>
      <c r="O95" s="104"/>
      <c r="P95" s="105"/>
      <c r="Q95" s="11"/>
      <c r="R95" s="11"/>
      <c r="S95" s="11"/>
      <c r="T95" s="11"/>
    </row>
    <row r="96" spans="1:20" s="8" customFormat="1" ht="41.25" customHeight="1">
      <c r="A96" s="100"/>
      <c r="B96" s="100"/>
      <c r="C96" s="100"/>
      <c r="D96" s="106"/>
      <c r="E96" s="107"/>
      <c r="F96" s="107"/>
      <c r="G96" s="107"/>
      <c r="H96" s="107"/>
      <c r="I96" s="107"/>
      <c r="J96" s="108"/>
      <c r="K96" s="108"/>
      <c r="L96" s="108"/>
      <c r="M96" s="122"/>
      <c r="N96" s="122"/>
      <c r="O96" s="107"/>
      <c r="P96" s="3"/>
      <c r="Q96" s="11"/>
      <c r="R96" s="11"/>
      <c r="S96" s="11"/>
      <c r="T96" s="11"/>
    </row>
    <row r="97" spans="1:20" s="8" customFormat="1" ht="17.25" customHeight="1">
      <c r="A97" s="109"/>
      <c r="B97" s="109"/>
      <c r="C97" s="109"/>
      <c r="D97" s="110"/>
      <c r="E97" s="3"/>
      <c r="F97" s="3"/>
      <c r="G97" s="3"/>
      <c r="H97" s="3"/>
      <c r="I97" s="3"/>
      <c r="J97" s="24"/>
      <c r="K97" s="24"/>
      <c r="L97" s="24"/>
      <c r="M97" s="85"/>
      <c r="N97" s="85"/>
      <c r="O97" s="3"/>
      <c r="P97" s="3"/>
      <c r="Q97" s="11"/>
      <c r="R97" s="11"/>
      <c r="S97" s="11"/>
      <c r="T97" s="11"/>
    </row>
    <row r="98" spans="1:16" s="8" customFormat="1" ht="33">
      <c r="A98" s="92"/>
      <c r="B98" s="92"/>
      <c r="C98" s="9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</row>
    <row r="99" spans="1:16" s="8" customFormat="1" ht="33">
      <c r="A99" s="88"/>
      <c r="B99" s="88"/>
      <c r="C99" s="88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</row>
    <row r="100" spans="1:16" s="8" customFormat="1" ht="16.5">
      <c r="A100" s="1"/>
      <c r="B100" s="1"/>
      <c r="C100" s="1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25" customFormat="1" ht="16.5">
      <c r="A101" s="1"/>
      <c r="B101" s="1"/>
      <c r="C101" s="1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8" customFormat="1" ht="16.5">
      <c r="A102" s="1"/>
      <c r="B102" s="1"/>
      <c r="C102" s="1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8" customFormat="1" ht="16.5">
      <c r="A103" s="1"/>
      <c r="B103" s="1"/>
      <c r="C103" s="1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8" customFormat="1" ht="16.5">
      <c r="A104" s="1"/>
      <c r="B104" s="1"/>
      <c r="C104" s="1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8" customFormat="1" ht="16.5">
      <c r="A105" s="1"/>
      <c r="B105" s="1"/>
      <c r="C105" s="1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8" customFormat="1" ht="16.5">
      <c r="A106" s="1"/>
      <c r="B106" s="1"/>
      <c r="C106" s="1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8" customFormat="1" ht="16.5">
      <c r="A107" s="1"/>
      <c r="B107" s="1"/>
      <c r="C107" s="1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8" customFormat="1" ht="16.5">
      <c r="A108" s="1"/>
      <c r="B108" s="1"/>
      <c r="C108" s="1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8" customFormat="1" ht="16.5">
      <c r="A109" s="1"/>
      <c r="B109" s="1"/>
      <c r="C109" s="1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8" customFormat="1" ht="16.5">
      <c r="A110" s="1"/>
      <c r="B110" s="1"/>
      <c r="C110" s="1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8" customFormat="1" ht="16.5">
      <c r="A111" s="1"/>
      <c r="B111" s="1"/>
      <c r="C111" s="1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8" customFormat="1" ht="16.5">
      <c r="A112" s="1"/>
      <c r="B112" s="1"/>
      <c r="C112" s="1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8" customFormat="1" ht="16.5">
      <c r="A113" s="1"/>
      <c r="B113" s="1"/>
      <c r="C113" s="1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8" customFormat="1" ht="16.5">
      <c r="A114" s="1"/>
      <c r="B114" s="1"/>
      <c r="C114" s="1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8" customFormat="1" ht="16.5">
      <c r="A115" s="1"/>
      <c r="B115" s="1"/>
      <c r="C115" s="1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8" customFormat="1" ht="16.5">
      <c r="A116" s="1"/>
      <c r="B116" s="1"/>
      <c r="C116" s="1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8" customFormat="1" ht="16.5">
      <c r="A117" s="1"/>
      <c r="B117" s="1"/>
      <c r="C117" s="1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8" customFormat="1" ht="16.5">
      <c r="A118" s="1"/>
      <c r="B118" s="1"/>
      <c r="C118" s="1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8" customFormat="1" ht="16.5">
      <c r="A119" s="1"/>
      <c r="B119" s="1"/>
      <c r="C119" s="1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8" customFormat="1" ht="16.5">
      <c r="A120" s="1"/>
      <c r="B120" s="1"/>
      <c r="C120" s="1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8" customFormat="1" ht="16.5">
      <c r="A121" s="1"/>
      <c r="B121" s="1"/>
      <c r="C121" s="1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8" customFormat="1" ht="16.5">
      <c r="A122" s="1"/>
      <c r="B122" s="1"/>
      <c r="C122" s="1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8" customFormat="1" ht="16.5">
      <c r="A123" s="1"/>
      <c r="B123" s="1"/>
      <c r="C123" s="1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8" customFormat="1" ht="16.5">
      <c r="A124" s="1"/>
      <c r="B124" s="1"/>
      <c r="C124" s="1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8" customFormat="1" ht="16.5">
      <c r="A125" s="1"/>
      <c r="B125" s="1"/>
      <c r="C125" s="1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8" customFormat="1" ht="16.5">
      <c r="A126" s="1"/>
      <c r="B126" s="1"/>
      <c r="C126" s="1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8" customFormat="1" ht="16.5">
      <c r="A127" s="1"/>
      <c r="B127" s="1"/>
      <c r="C127" s="1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8" customFormat="1" ht="16.5">
      <c r="A128" s="1"/>
      <c r="B128" s="1"/>
      <c r="C128" s="1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8" customFormat="1" ht="16.5">
      <c r="A129" s="1"/>
      <c r="B129" s="1"/>
      <c r="C129" s="1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8" customFormat="1" ht="16.5">
      <c r="A130" s="1"/>
      <c r="B130" s="1"/>
      <c r="C130" s="1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8" customFormat="1" ht="16.5">
      <c r="A131" s="1"/>
      <c r="B131" s="1"/>
      <c r="C131" s="1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8" customFormat="1" ht="16.5">
      <c r="A132" s="1"/>
      <c r="B132" s="1"/>
      <c r="C132" s="1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8" customFormat="1" ht="16.5">
      <c r="A133" s="1"/>
      <c r="B133" s="1"/>
      <c r="C133" s="1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8" customFormat="1" ht="16.5">
      <c r="A134" s="1"/>
      <c r="B134" s="1"/>
      <c r="C134" s="1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8" customFormat="1" ht="16.5">
      <c r="A135" s="1"/>
      <c r="B135" s="1"/>
      <c r="C135" s="1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8" customFormat="1" ht="16.5">
      <c r="A136" s="1"/>
      <c r="B136" s="1"/>
      <c r="C136" s="1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8" customFormat="1" ht="16.5">
      <c r="A137" s="1"/>
      <c r="B137" s="1"/>
      <c r="C137" s="1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8" customFormat="1" ht="16.5">
      <c r="A138" s="1"/>
      <c r="B138" s="1"/>
      <c r="C138" s="1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8" customFormat="1" ht="16.5">
      <c r="A139" s="1"/>
      <c r="B139" s="1"/>
      <c r="C139" s="1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8" customFormat="1" ht="16.5">
      <c r="A140" s="1"/>
      <c r="B140" s="1"/>
      <c r="C140" s="1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8" customFormat="1" ht="16.5">
      <c r="A141" s="1"/>
      <c r="B141" s="1"/>
      <c r="C141" s="1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8" customFormat="1" ht="16.5">
      <c r="A142" s="1"/>
      <c r="B142" s="1"/>
      <c r="C142" s="1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8" customFormat="1" ht="16.5">
      <c r="A143" s="1"/>
      <c r="B143" s="1"/>
      <c r="C143" s="1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8" customFormat="1" ht="16.5">
      <c r="A144" s="1"/>
      <c r="B144" s="1"/>
      <c r="C144" s="1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8" customFormat="1" ht="16.5">
      <c r="A145" s="1"/>
      <c r="B145" s="1"/>
      <c r="C145" s="1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8" customFormat="1" ht="16.5">
      <c r="A146" s="1"/>
      <c r="B146" s="1"/>
      <c r="C146" s="1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8" customFormat="1" ht="16.5">
      <c r="A147" s="1"/>
      <c r="B147" s="1"/>
      <c r="C147" s="1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8" customFormat="1" ht="16.5">
      <c r="A148" s="1"/>
      <c r="B148" s="1"/>
      <c r="C148" s="1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8" customFormat="1" ht="16.5">
      <c r="A149" s="1"/>
      <c r="B149" s="1"/>
      <c r="C149" s="1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8" customFormat="1" ht="16.5">
      <c r="A150" s="1"/>
      <c r="B150" s="1"/>
      <c r="C150" s="1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8" customFormat="1" ht="16.5">
      <c r="A151" s="1"/>
      <c r="B151" s="1"/>
      <c r="C151" s="1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8" customFormat="1" ht="16.5">
      <c r="A152" s="1"/>
      <c r="B152" s="1"/>
      <c r="C152" s="1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8" customFormat="1" ht="16.5">
      <c r="A153" s="1"/>
      <c r="B153" s="1"/>
      <c r="C153" s="1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8" customFormat="1" ht="16.5">
      <c r="A154" s="1"/>
      <c r="B154" s="1"/>
      <c r="C154" s="1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8" customFormat="1" ht="16.5">
      <c r="A155" s="1"/>
      <c r="B155" s="1"/>
      <c r="C155" s="1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8" customFormat="1" ht="16.5">
      <c r="A156" s="1"/>
      <c r="B156" s="1"/>
      <c r="C156" s="1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8" customFormat="1" ht="16.5">
      <c r="A157" s="1"/>
      <c r="B157" s="1"/>
      <c r="C157" s="1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8" customFormat="1" ht="16.5">
      <c r="A158" s="1"/>
      <c r="B158" s="1"/>
      <c r="C158" s="1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8" customFormat="1" ht="16.5">
      <c r="A159" s="1"/>
      <c r="B159" s="1"/>
      <c r="C159" s="1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8" customFormat="1" ht="16.5">
      <c r="A160" s="1"/>
      <c r="B160" s="1"/>
      <c r="C160" s="1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8" customFormat="1" ht="16.5">
      <c r="A161" s="1"/>
      <c r="B161" s="1"/>
      <c r="C161" s="1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8" customFormat="1" ht="16.5">
      <c r="A162" s="1"/>
      <c r="B162" s="1"/>
      <c r="C162" s="1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8" customFormat="1" ht="16.5">
      <c r="A163" s="1"/>
      <c r="B163" s="1"/>
      <c r="C163" s="1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8" customFormat="1" ht="16.5">
      <c r="A164" s="1"/>
      <c r="B164" s="1"/>
      <c r="C164" s="1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8" customFormat="1" ht="16.5">
      <c r="A165" s="1"/>
      <c r="B165" s="1"/>
      <c r="C165" s="1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8" customFormat="1" ht="16.5">
      <c r="A166" s="1"/>
      <c r="B166" s="1"/>
      <c r="C166" s="1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8" customFormat="1" ht="16.5">
      <c r="A167" s="1"/>
      <c r="B167" s="1"/>
      <c r="C167" s="1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8" customFormat="1" ht="16.5">
      <c r="A168" s="1"/>
      <c r="B168" s="1"/>
      <c r="C168" s="1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8" customFormat="1" ht="16.5">
      <c r="A169" s="1"/>
      <c r="B169" s="1"/>
      <c r="C169" s="1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8" customFormat="1" ht="16.5">
      <c r="A170" s="1"/>
      <c r="B170" s="1"/>
      <c r="C170" s="1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8" customFormat="1" ht="16.5">
      <c r="A171" s="1"/>
      <c r="B171" s="1"/>
      <c r="C171" s="1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8" customFormat="1" ht="16.5">
      <c r="A172" s="1"/>
      <c r="B172" s="1"/>
      <c r="C172" s="1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8" customFormat="1" ht="16.5">
      <c r="A173" s="1"/>
      <c r="B173" s="1"/>
      <c r="C173" s="1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8" customFormat="1" ht="16.5">
      <c r="A174" s="1"/>
      <c r="B174" s="1"/>
      <c r="C174" s="1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8" customFormat="1" ht="16.5">
      <c r="A175" s="1"/>
      <c r="B175" s="1"/>
      <c r="C175" s="1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8" customFormat="1" ht="16.5">
      <c r="A176" s="1"/>
      <c r="B176" s="1"/>
      <c r="C176" s="1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8" customFormat="1" ht="16.5">
      <c r="A177" s="1"/>
      <c r="B177" s="1"/>
      <c r="C177" s="1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8" customFormat="1" ht="16.5">
      <c r="A178" s="1"/>
      <c r="B178" s="1"/>
      <c r="C178" s="1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8" customFormat="1" ht="16.5">
      <c r="A179" s="1"/>
      <c r="B179" s="1"/>
      <c r="C179" s="1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8" customFormat="1" ht="16.5">
      <c r="A180" s="1"/>
      <c r="B180" s="1"/>
      <c r="C180" s="1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8" customFormat="1" ht="16.5">
      <c r="A181" s="1"/>
      <c r="B181" s="1"/>
      <c r="C181" s="1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8" customFormat="1" ht="16.5">
      <c r="A182" s="1"/>
      <c r="B182" s="1"/>
      <c r="C182" s="1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8" customFormat="1" ht="16.5">
      <c r="A183" s="1"/>
      <c r="B183" s="1"/>
      <c r="C183" s="1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8" customFormat="1" ht="16.5">
      <c r="A184" s="1"/>
      <c r="B184" s="1"/>
      <c r="C184" s="1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8" customFormat="1" ht="16.5">
      <c r="A185" s="1"/>
      <c r="B185" s="1"/>
      <c r="C185" s="1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8" customFormat="1" ht="16.5">
      <c r="A186" s="1"/>
      <c r="B186" s="1"/>
      <c r="C186" s="1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8" customFormat="1" ht="16.5">
      <c r="A187" s="1"/>
      <c r="B187" s="1"/>
      <c r="C187" s="1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8" customFormat="1" ht="16.5">
      <c r="A188" s="1"/>
      <c r="B188" s="1"/>
      <c r="C188" s="1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8" customFormat="1" ht="16.5">
      <c r="A189" s="1"/>
      <c r="B189" s="1"/>
      <c r="C189" s="1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8" customFormat="1" ht="16.5">
      <c r="A190" s="1"/>
      <c r="B190" s="1"/>
      <c r="C190" s="1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8" customFormat="1" ht="16.5">
      <c r="A191" s="1"/>
      <c r="B191" s="1"/>
      <c r="C191" s="1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8" customFormat="1" ht="16.5">
      <c r="A192" s="1"/>
      <c r="B192" s="1"/>
      <c r="C192" s="1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8" customFormat="1" ht="16.5">
      <c r="A193" s="1"/>
      <c r="B193" s="1"/>
      <c r="C193" s="1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8" customFormat="1" ht="16.5">
      <c r="A194" s="1"/>
      <c r="B194" s="1"/>
      <c r="C194" s="1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8" customFormat="1" ht="16.5">
      <c r="A195" s="1"/>
      <c r="B195" s="1"/>
      <c r="C195" s="1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8" customFormat="1" ht="16.5">
      <c r="A196" s="1"/>
      <c r="B196" s="1"/>
      <c r="C196" s="1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8" customFormat="1" ht="16.5">
      <c r="A197" s="1"/>
      <c r="B197" s="1"/>
      <c r="C197" s="1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8" customFormat="1" ht="16.5">
      <c r="A198" s="1"/>
      <c r="B198" s="1"/>
      <c r="C198" s="1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8" customFormat="1" ht="16.5">
      <c r="A199" s="1"/>
      <c r="B199" s="1"/>
      <c r="C199" s="1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8" customFormat="1" ht="16.5">
      <c r="A200" s="1"/>
      <c r="B200" s="1"/>
      <c r="C200" s="1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8" customFormat="1" ht="16.5">
      <c r="A201" s="1"/>
      <c r="B201" s="1"/>
      <c r="C201" s="1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8" customFormat="1" ht="16.5">
      <c r="A202" s="1"/>
      <c r="B202" s="1"/>
      <c r="C202" s="1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8" customFormat="1" ht="16.5">
      <c r="A203" s="1"/>
      <c r="B203" s="1"/>
      <c r="C203" s="1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8" customFormat="1" ht="16.5">
      <c r="A204" s="1"/>
      <c r="B204" s="1"/>
      <c r="C204" s="1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8" customFormat="1" ht="16.5">
      <c r="A205" s="1"/>
      <c r="B205" s="1"/>
      <c r="C205" s="1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8" customFormat="1" ht="16.5">
      <c r="A206" s="1"/>
      <c r="B206" s="1"/>
      <c r="C206" s="1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8" customFormat="1" ht="16.5">
      <c r="A207" s="1"/>
      <c r="B207" s="1"/>
      <c r="C207" s="1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8" customFormat="1" ht="16.5">
      <c r="A208" s="1"/>
      <c r="B208" s="1"/>
      <c r="C208" s="1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8" customFormat="1" ht="16.5">
      <c r="A209" s="1"/>
      <c r="B209" s="1"/>
      <c r="C209" s="1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8" customFormat="1" ht="16.5">
      <c r="A210" s="1"/>
      <c r="B210" s="1"/>
      <c r="C210" s="1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8" customFormat="1" ht="16.5">
      <c r="A211" s="1"/>
      <c r="B211" s="1"/>
      <c r="C211" s="1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8" customFormat="1" ht="16.5">
      <c r="A212" s="1"/>
      <c r="B212" s="1"/>
      <c r="C212" s="1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8" customFormat="1" ht="16.5">
      <c r="A213" s="1"/>
      <c r="B213" s="1"/>
      <c r="C213" s="1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8" customFormat="1" ht="16.5">
      <c r="A214" s="1"/>
      <c r="B214" s="1"/>
      <c r="C214" s="1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8" customFormat="1" ht="16.5">
      <c r="A215" s="1"/>
      <c r="B215" s="1"/>
      <c r="C215" s="1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8" customFormat="1" ht="16.5">
      <c r="A216" s="1"/>
      <c r="B216" s="1"/>
      <c r="C216" s="1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8" customFormat="1" ht="16.5">
      <c r="A217" s="1"/>
      <c r="B217" s="1"/>
      <c r="C217" s="1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8" customFormat="1" ht="16.5">
      <c r="A218" s="1"/>
      <c r="B218" s="1"/>
      <c r="C218" s="1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8" customFormat="1" ht="16.5">
      <c r="A219" s="1"/>
      <c r="B219" s="1"/>
      <c r="C219" s="1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8" customFormat="1" ht="16.5">
      <c r="A220" s="1"/>
      <c r="B220" s="1"/>
      <c r="C220" s="1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8" customFormat="1" ht="16.5">
      <c r="A221" s="1"/>
      <c r="B221" s="1"/>
      <c r="C221" s="1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8" customFormat="1" ht="16.5">
      <c r="A222" s="1"/>
      <c r="B222" s="1"/>
      <c r="C222" s="1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</row>
  </sheetData>
  <sheetProtection selectLockedCells="1" selectUnlockedCells="1"/>
  <mergeCells count="120">
    <mergeCell ref="E9:G9"/>
    <mergeCell ref="I9:K9"/>
    <mergeCell ref="K10:K11"/>
    <mergeCell ref="E10:E11"/>
    <mergeCell ref="F10:F11"/>
    <mergeCell ref="I10:I11"/>
    <mergeCell ref="J10:J11"/>
    <mergeCell ref="N10:N11"/>
    <mergeCell ref="O10:O11"/>
    <mergeCell ref="A7:O7"/>
    <mergeCell ref="A8:O8"/>
    <mergeCell ref="A9:C11"/>
    <mergeCell ref="D9:D11"/>
    <mergeCell ref="M9:M11"/>
    <mergeCell ref="H9:H11"/>
    <mergeCell ref="L9:L11"/>
    <mergeCell ref="G10:G11"/>
    <mergeCell ref="N9:P9"/>
    <mergeCell ref="P10:P11"/>
    <mergeCell ref="A13:C13"/>
    <mergeCell ref="A14:C14"/>
    <mergeCell ref="A17:C17"/>
    <mergeCell ref="A40:C40"/>
    <mergeCell ref="A12:C12"/>
    <mergeCell ref="A16:C16"/>
    <mergeCell ref="A15:C15"/>
    <mergeCell ref="A19:C19"/>
    <mergeCell ref="A35:C35"/>
    <mergeCell ref="A34:C34"/>
    <mergeCell ref="A41:C41"/>
    <mergeCell ref="A42:C42"/>
    <mergeCell ref="A29:C29"/>
    <mergeCell ref="A30:C30"/>
    <mergeCell ref="A31:C31"/>
    <mergeCell ref="A32:C32"/>
    <mergeCell ref="A37:C37"/>
    <mergeCell ref="K55:K56"/>
    <mergeCell ref="L54:L56"/>
    <mergeCell ref="A53:P53"/>
    <mergeCell ref="A24:C24"/>
    <mergeCell ref="A25:C25"/>
    <mergeCell ref="A26:C26"/>
    <mergeCell ref="A38:C38"/>
    <mergeCell ref="A39:C39"/>
    <mergeCell ref="A36:C36"/>
    <mergeCell ref="A33:C33"/>
    <mergeCell ref="A43:C43"/>
    <mergeCell ref="A45:C45"/>
    <mergeCell ref="A46:C46"/>
    <mergeCell ref="A47:C47"/>
    <mergeCell ref="A44:C44"/>
    <mergeCell ref="A48:C48"/>
    <mergeCell ref="A49:C49"/>
    <mergeCell ref="A50:C50"/>
    <mergeCell ref="A51:C51"/>
    <mergeCell ref="A54:C56"/>
    <mergeCell ref="D54:D56"/>
    <mergeCell ref="E55:E56"/>
    <mergeCell ref="E54:G54"/>
    <mergeCell ref="G55:G56"/>
    <mergeCell ref="R54:R56"/>
    <mergeCell ref="S54:T54"/>
    <mergeCell ref="I55:I56"/>
    <mergeCell ref="J55:J56"/>
    <mergeCell ref="N55:N56"/>
    <mergeCell ref="O55:O56"/>
    <mergeCell ref="N54:P54"/>
    <mergeCell ref="I54:K54"/>
    <mergeCell ref="S55:S56"/>
    <mergeCell ref="M54:M56"/>
    <mergeCell ref="T55:T56"/>
    <mergeCell ref="A59:C59"/>
    <mergeCell ref="A60:C60"/>
    <mergeCell ref="A61:C61"/>
    <mergeCell ref="A62:C62"/>
    <mergeCell ref="F55:F56"/>
    <mergeCell ref="H54:H56"/>
    <mergeCell ref="A57:C57"/>
    <mergeCell ref="A58:C58"/>
    <mergeCell ref="P55:P56"/>
    <mergeCell ref="A65:C65"/>
    <mergeCell ref="A66:C66"/>
    <mergeCell ref="A67:C67"/>
    <mergeCell ref="A68:C68"/>
    <mergeCell ref="A69:C69"/>
    <mergeCell ref="A63:C63"/>
    <mergeCell ref="A64:C64"/>
    <mergeCell ref="A82:C82"/>
    <mergeCell ref="A70:C70"/>
    <mergeCell ref="A71:C71"/>
    <mergeCell ref="A74:C74"/>
    <mergeCell ref="A75:C75"/>
    <mergeCell ref="A76:C76"/>
    <mergeCell ref="A77:C77"/>
    <mergeCell ref="M96:N96"/>
    <mergeCell ref="A78:C78"/>
    <mergeCell ref="A73:C73"/>
    <mergeCell ref="A72:C72"/>
    <mergeCell ref="A91:P91"/>
    <mergeCell ref="A88:C88"/>
    <mergeCell ref="A87:C87"/>
    <mergeCell ref="A79:C79"/>
    <mergeCell ref="A80:C80"/>
    <mergeCell ref="A81:C81"/>
    <mergeCell ref="A89:C89"/>
    <mergeCell ref="A92:O92"/>
    <mergeCell ref="A83:C83"/>
    <mergeCell ref="A84:C84"/>
    <mergeCell ref="A85:C85"/>
    <mergeCell ref="A86:C86"/>
    <mergeCell ref="A20:C20"/>
    <mergeCell ref="A22:C22"/>
    <mergeCell ref="A28:C28"/>
    <mergeCell ref="A27:C27"/>
    <mergeCell ref="A21:C21"/>
    <mergeCell ref="J1:P1"/>
    <mergeCell ref="J2:P2"/>
    <mergeCell ref="J3:P3"/>
    <mergeCell ref="A18:C18"/>
    <mergeCell ref="A23:C23"/>
  </mergeCells>
  <printOptions horizontalCentered="1"/>
  <pageMargins left="0.7874015748031497" right="0.7874015748031497" top="0.7874015748031497" bottom="0.3937007874015748" header="0" footer="0"/>
  <pageSetup horizontalDpi="300" verticalDpi="300" orientation="landscape" paperSize="9" scale="38" r:id="rId1"/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2016-08-16T09:00:02Z</cp:lastPrinted>
  <dcterms:modified xsi:type="dcterms:W3CDTF">2016-08-19T09:40:27Z</dcterms:modified>
  <cp:category/>
  <cp:version/>
  <cp:contentType/>
  <cp:contentStatus/>
</cp:coreProperties>
</file>