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'дод1'!$A$1:$F$52</definedName>
  </definedNames>
  <calcPr fullCalcOnLoad="1"/>
</workbook>
</file>

<file path=xl/sharedStrings.xml><?xml version="1.0" encoding="utf-8"?>
<sst xmlns="http://schemas.openxmlformats.org/spreadsheetml/2006/main" count="52" uniqueCount="51">
  <si>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</si>
  <si>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</si>
  <si>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</si>
  <si>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</si>
  <si>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</si>
  <si>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</si>
  <si>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</si>
  <si>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</si>
  <si>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</si>
  <si>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</si>
  <si>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</si>
  <si>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</si>
  <si>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</si>
  <si>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</si>
  <si>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</si>
  <si>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</si>
  <si>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</si>
  <si>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</si>
  <si>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</si>
  <si>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</si>
  <si>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</si>
  <si>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</si>
  <si>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</si>
  <si>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</si>
  <si>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</si>
  <si>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</si>
  <si>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</si>
  <si>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</si>
  <si>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</si>
  <si>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</si>
  <si>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</si>
  <si>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</si>
  <si>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 xml:space="preserve">                      до рішення  районної у місті ради 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</si>
  <si>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</si>
  <si>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надання інших адміністративних послуг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</si>
  <si>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</si>
  <si>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</si>
  <si>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r>
      <t xml:space="preserve">                      Додаток 1 </t>
    </r>
    <r>
      <rPr>
        <sz val="20"/>
        <rFont val="Times New Roman"/>
        <family val="1"/>
      </rPr>
      <t xml:space="preserve">     </t>
    </r>
  </si>
  <si>
    <t>Туристичний збір</t>
  </si>
  <si>
    <t>Єдиний податок</t>
  </si>
  <si>
    <t>18050300 </t>
  </si>
  <si>
    <t>Єдиний податок з юридичних осіб </t>
  </si>
  <si>
    <t>18050400 </t>
  </si>
  <si>
    <t>Єдиний податок з фізичних осіб </t>
  </si>
  <si>
    <t>Доходи районного у місті бюджету на 2017 рік</t>
  </si>
  <si>
    <t>Туристичний збір, сплачений юридичними особами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</si>
  <si>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</si>
  <si>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</si>
  <si>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у тому числі субвенція з міського бюджету районним у місті бюджетам за рахунок субвенції з обласного бюджету на виконання доручень виборців депутатами обласної ради у 2017 році</t>
  </si>
  <si>
    <t>Заступник голови районної у місті ради                                                                                                І. Криворотній</t>
  </si>
  <si>
    <t xml:space="preserve">                      від 08 вересня 2017 року № 152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</si>
</sst>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8"/>
      <name val="Arial Cyr"/>
      <family val="2"/>
    </font>
    <font>
      <i/>
      <sz val="16"/>
      <name val="Times New Roman"/>
      <family val="1"/>
    </font>
    <font>
      <i/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2"/>
      <color indexed="9"/>
      <name val="Times New Roman"/>
      <family val="1"/>
    </font>
    <font>
      <sz val="18"/>
      <color indexed="9"/>
      <name val="Arial Cyr"/>
      <family val="2"/>
    </font>
    <font>
      <sz val="2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22"/>
      <color theme="0"/>
      <name val="Times New Roman"/>
      <family val="1"/>
    </font>
    <font>
      <sz val="18"/>
      <color theme="0"/>
      <name val="Arial Cyr"/>
      <family val="2"/>
    </font>
    <font>
      <sz val="2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24"/>
      <color theme="1"/>
      <name val="Times New Roman"/>
      <family val="1"/>
    </font>
    <font>
      <sz val="18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8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9" fillId="46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63" fillId="0" borderId="7" applyNumberFormat="0" applyFill="0" applyAlignment="0" applyProtection="0"/>
    <xf numFmtId="0" fontId="12" fillId="0" borderId="8" applyNumberFormat="0" applyFill="0" applyAlignment="0" applyProtection="0"/>
    <xf numFmtId="0" fontId="64" fillId="47" borderId="9" applyNumberFormat="0" applyAlignment="0" applyProtection="0"/>
    <xf numFmtId="0" fontId="10" fillId="48" borderId="10" applyNumberFormat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6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" fillId="3" borderId="0" applyNumberFormat="0" applyBorder="0" applyAlignment="0" applyProtection="0"/>
    <xf numFmtId="0" fontId="6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9" fillId="50" borderId="14" applyNumberFormat="0" applyAlignment="0" applyProtection="0"/>
    <xf numFmtId="0" fontId="18" fillId="0" borderId="15" applyNumberFormat="0" applyFill="0" applyAlignment="0" applyProtection="0"/>
    <xf numFmtId="0" fontId="70" fillId="54" borderId="0" applyNumberFormat="0" applyBorder="0" applyAlignment="0" applyProtection="0"/>
    <xf numFmtId="0" fontId="20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4" fontId="28" fillId="0" borderId="0" xfId="0" applyNumberFormat="1" applyFont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6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>
      <alignment horizontal="left"/>
    </xf>
    <xf numFmtId="0" fontId="38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1" fillId="0" borderId="0" xfId="0" applyNumberFormat="1" applyFont="1" applyFill="1" applyAlignment="1" applyProtection="1">
      <alignment wrapText="1"/>
      <protection/>
    </xf>
    <xf numFmtId="0" fontId="39" fillId="0" borderId="0" xfId="0" applyFont="1" applyAlignment="1">
      <alignment/>
    </xf>
    <xf numFmtId="4" fontId="31" fillId="0" borderId="0" xfId="0" applyNumberFormat="1" applyFont="1" applyFill="1" applyAlignment="1" applyProtection="1">
      <alignment horizontal="center"/>
      <protection/>
    </xf>
    <xf numFmtId="0" fontId="40" fillId="0" borderId="0" xfId="0" applyFont="1" applyBorder="1" applyAlignment="1">
      <alignment/>
    </xf>
    <xf numFmtId="0" fontId="73" fillId="0" borderId="0" xfId="0" applyNumberFormat="1" applyFont="1" applyFill="1" applyAlignment="1" applyProtection="1">
      <alignment/>
      <protection/>
    </xf>
    <xf numFmtId="4" fontId="32" fillId="0" borderId="17" xfId="0" applyNumberFormat="1" applyFont="1" applyBorder="1" applyAlignment="1">
      <alignment vertical="center" wrapText="1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32" fillId="56" borderId="18" xfId="0" applyFont="1" applyFill="1" applyBorder="1" applyAlignment="1">
      <alignment horizontal="center" vertical="center" wrapText="1"/>
    </xf>
    <xf numFmtId="0" fontId="32" fillId="56" borderId="18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4" fontId="29" fillId="0" borderId="0" xfId="0" applyNumberFormat="1" applyFont="1" applyFill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horizontal="left" vertical="center" wrapText="1"/>
      <protection/>
    </xf>
    <xf numFmtId="4" fontId="37" fillId="0" borderId="0" xfId="0" applyNumberFormat="1" applyFont="1" applyFill="1" applyBorder="1" applyAlignment="1">
      <alignment horizontal="left"/>
    </xf>
    <xf numFmtId="0" fontId="39" fillId="55" borderId="0" xfId="0" applyNumberFormat="1" applyFont="1" applyFill="1" applyAlignment="1" applyProtection="1">
      <alignment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41" fillId="0" borderId="17" xfId="0" applyNumberFormat="1" applyFont="1" applyFill="1" applyBorder="1" applyAlignment="1" applyProtection="1">
      <alignment horizontal="left" vertical="center" wrapText="1"/>
      <protection/>
    </xf>
    <xf numFmtId="4" fontId="42" fillId="0" borderId="17" xfId="0" applyNumberFormat="1" applyFont="1" applyFill="1" applyBorder="1" applyAlignment="1" applyProtection="1">
      <alignment horizontal="right" vertical="center" wrapText="1"/>
      <protection/>
    </xf>
    <xf numFmtId="0" fontId="73" fillId="57" borderId="0" xfId="0" applyFont="1" applyFill="1" applyAlignment="1">
      <alignment/>
    </xf>
    <xf numFmtId="0" fontId="74" fillId="57" borderId="0" xfId="0" applyFont="1" applyFill="1" applyBorder="1" applyAlignment="1">
      <alignment horizontal="left"/>
    </xf>
    <xf numFmtId="0" fontId="75" fillId="57" borderId="0" xfId="0" applyFont="1" applyFill="1" applyBorder="1" applyAlignment="1">
      <alignment/>
    </xf>
    <xf numFmtId="0" fontId="73" fillId="57" borderId="0" xfId="0" applyNumberFormat="1" applyFont="1" applyFill="1" applyAlignment="1" applyProtection="1">
      <alignment/>
      <protection/>
    </xf>
    <xf numFmtId="0" fontId="76" fillId="0" borderId="0" xfId="0" applyFont="1" applyFill="1" applyBorder="1" applyAlignment="1">
      <alignment horizontal="left"/>
    </xf>
    <xf numFmtId="4" fontId="76" fillId="0" borderId="0" xfId="0" applyNumberFormat="1" applyFont="1" applyFill="1" applyBorder="1" applyAlignment="1">
      <alignment horizontal="left"/>
    </xf>
    <xf numFmtId="0" fontId="76" fillId="57" borderId="0" xfId="0" applyFont="1" applyFill="1" applyAlignment="1">
      <alignment horizontal="left" vertical="center"/>
    </xf>
    <xf numFmtId="0" fontId="77" fillId="57" borderId="0" xfId="0" applyFont="1" applyFill="1" applyAlignment="1">
      <alignment/>
    </xf>
    <xf numFmtId="0" fontId="76" fillId="57" borderId="0" xfId="0" applyFont="1" applyFill="1" applyAlignment="1">
      <alignment vertical="center"/>
    </xf>
    <xf numFmtId="0" fontId="78" fillId="57" borderId="0" xfId="0" applyFont="1" applyFill="1" applyAlignment="1">
      <alignment horizontal="justify" vertical="center"/>
    </xf>
    <xf numFmtId="0" fontId="76" fillId="0" borderId="0" xfId="0" applyFont="1" applyFill="1" applyAlignment="1">
      <alignment vertical="center"/>
    </xf>
    <xf numFmtId="0" fontId="79" fillId="55" borderId="0" xfId="0" applyNumberFormat="1" applyFont="1" applyFill="1" applyAlignment="1" applyProtection="1">
      <alignment/>
      <protection/>
    </xf>
    <xf numFmtId="0" fontId="76" fillId="55" borderId="0" xfId="0" applyNumberFormat="1" applyFont="1" applyFill="1" applyAlignment="1" applyProtection="1">
      <alignment/>
      <protection/>
    </xf>
    <xf numFmtId="0" fontId="76" fillId="55" borderId="0" xfId="0" applyFont="1" applyFill="1" applyAlignment="1">
      <alignment/>
    </xf>
    <xf numFmtId="0" fontId="80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6"/>
  <sheetViews>
    <sheetView tabSelected="1" view="pageBreakPreview" zoomScale="70" zoomScaleSheetLayoutView="70" zoomScalePageLayoutView="0" workbookViewId="0" topLeftCell="A1">
      <selection activeCell="H46" sqref="H46"/>
    </sheetView>
  </sheetViews>
  <sheetFormatPr defaultColWidth="9.33203125" defaultRowHeight="12.75"/>
  <cols>
    <col min="1" max="1" width="16.83203125" style="0" customWidth="1"/>
    <col min="2" max="2" width="111" style="0" customWidth="1"/>
    <col min="3" max="3" width="29.16015625" style="0" customWidth="1"/>
    <col min="4" max="4" width="29" style="0" customWidth="1"/>
    <col min="5" max="5" width="24.33203125" style="0" customWidth="1"/>
    <col min="6" max="6" width="24.83203125" style="0" customWidth="1"/>
    <col min="7" max="7" width="8.16015625" style="0" customWidth="1"/>
    <col min="8" max="8" width="7.33203125" style="0" customWidth="1"/>
  </cols>
  <sheetData>
    <row r="1" spans="1:253" s="3" customFormat="1" ht="26.25" customHeight="1">
      <c r="A1" s="1"/>
      <c r="B1" s="1"/>
      <c r="C1" s="70" t="s">
        <v>37</v>
      </c>
      <c r="D1" s="70"/>
      <c r="E1" s="70"/>
      <c r="F1" s="70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70" t="s">
        <v>32</v>
      </c>
      <c r="D2" s="70"/>
      <c r="E2" s="70"/>
      <c r="F2" s="70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70" t="s">
        <v>50</v>
      </c>
      <c r="D3" s="70"/>
      <c r="E3" s="70"/>
      <c r="F3" s="70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72.75" customHeight="1">
      <c r="A4" s="1"/>
      <c r="B4" s="1"/>
      <c r="D4" s="46"/>
      <c r="E4" s="47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72" t="s">
        <v>44</v>
      </c>
      <c r="B5" s="72"/>
      <c r="C5" s="72"/>
      <c r="D5" s="72"/>
      <c r="E5" s="72"/>
      <c r="F5" s="72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9" customHeight="1">
      <c r="A6" s="29"/>
      <c r="B6" s="29"/>
      <c r="C6" s="29"/>
      <c r="D6" s="29"/>
      <c r="E6" s="29"/>
      <c r="F6" s="29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18" t="s">
        <v>24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71" t="s">
        <v>0</v>
      </c>
      <c r="B8" s="71" t="s">
        <v>1</v>
      </c>
      <c r="C8" s="71" t="s">
        <v>8</v>
      </c>
      <c r="D8" s="71" t="s">
        <v>6</v>
      </c>
      <c r="E8" s="71" t="s">
        <v>7</v>
      </c>
      <c r="F8" s="71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56.25" customHeight="1">
      <c r="A9" s="71"/>
      <c r="B9" s="71"/>
      <c r="C9" s="71"/>
      <c r="D9" s="71"/>
      <c r="E9" s="19" t="s">
        <v>8</v>
      </c>
      <c r="F9" s="19" t="s">
        <v>28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19">
        <v>10000000</v>
      </c>
      <c r="B10" s="25" t="s">
        <v>3</v>
      </c>
      <c r="C10" s="21">
        <f>D10+E10</f>
        <v>36337900</v>
      </c>
      <c r="D10" s="21">
        <f>D11</f>
        <v>36337900</v>
      </c>
      <c r="E10" s="21">
        <f>E11</f>
        <v>0</v>
      </c>
      <c r="F10" s="21">
        <f>F11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8" customFormat="1" ht="21.75" customHeight="1">
      <c r="A11" s="24">
        <v>18000000</v>
      </c>
      <c r="B11" s="26" t="s">
        <v>14</v>
      </c>
      <c r="C11" s="22">
        <f>D11+E11</f>
        <v>36337900</v>
      </c>
      <c r="D11" s="22">
        <f>D12+D21+D23</f>
        <v>36337900</v>
      </c>
      <c r="E11" s="22">
        <f>E12</f>
        <v>0</v>
      </c>
      <c r="F11" s="22">
        <f>F12</f>
        <v>0</v>
      </c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" customFormat="1" ht="21.75" customHeight="1">
      <c r="A12" s="24">
        <v>18010000</v>
      </c>
      <c r="B12" s="26" t="s">
        <v>25</v>
      </c>
      <c r="C12" s="22">
        <f>D12+E12</f>
        <v>6028400</v>
      </c>
      <c r="D12" s="22">
        <f>SUM(D13:D20)</f>
        <v>6028400</v>
      </c>
      <c r="E12" s="22"/>
      <c r="F12" s="22"/>
      <c r="G12" s="7"/>
      <c r="H12" s="7"/>
      <c r="I12" s="7"/>
      <c r="J12" s="7"/>
      <c r="K12" s="7"/>
      <c r="L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" customFormat="1" ht="43.5" customHeight="1">
      <c r="A13" s="24">
        <v>18010100</v>
      </c>
      <c r="B13" s="26" t="s">
        <v>29</v>
      </c>
      <c r="C13" s="22">
        <f>D13+E13</f>
        <v>35000</v>
      </c>
      <c r="D13" s="22">
        <v>35000</v>
      </c>
      <c r="E13" s="22"/>
      <c r="F13" s="22"/>
      <c r="G13" s="7"/>
      <c r="H13" s="7"/>
      <c r="I13" s="7"/>
      <c r="J13" s="7"/>
      <c r="K13" s="7"/>
      <c r="L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" customFormat="1" ht="42" customHeight="1">
      <c r="A14" s="24">
        <v>18010200</v>
      </c>
      <c r="B14" s="26" t="s">
        <v>30</v>
      </c>
      <c r="C14" s="22">
        <f aca="true" t="shared" si="0" ref="C14:C36">D14+E14</f>
        <v>45000</v>
      </c>
      <c r="D14" s="22">
        <v>45000</v>
      </c>
      <c r="E14" s="22"/>
      <c r="F14" s="22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2" customHeight="1">
      <c r="A15" s="24">
        <v>18010300</v>
      </c>
      <c r="B15" s="26" t="s">
        <v>33</v>
      </c>
      <c r="C15" s="22">
        <f t="shared" si="0"/>
        <v>180000</v>
      </c>
      <c r="D15" s="22">
        <v>180000</v>
      </c>
      <c r="E15" s="22"/>
      <c r="F15" s="22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0.5" customHeight="1">
      <c r="A16" s="24">
        <v>18010400</v>
      </c>
      <c r="B16" s="26" t="s">
        <v>31</v>
      </c>
      <c r="C16" s="22">
        <f t="shared" si="0"/>
        <v>4623800</v>
      </c>
      <c r="D16" s="22">
        <v>4623800</v>
      </c>
      <c r="E16" s="22"/>
      <c r="F16" s="22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20.25" customHeight="1">
      <c r="A17" s="24">
        <v>18010500</v>
      </c>
      <c r="B17" s="26" t="s">
        <v>15</v>
      </c>
      <c r="C17" s="30">
        <f t="shared" si="0"/>
        <v>119800</v>
      </c>
      <c r="D17" s="30">
        <v>119800</v>
      </c>
      <c r="E17" s="23"/>
      <c r="F17" s="23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1" customHeight="1">
      <c r="A18" s="24">
        <v>18010600</v>
      </c>
      <c r="B18" s="26" t="s">
        <v>16</v>
      </c>
      <c r="C18" s="30">
        <f t="shared" si="0"/>
        <v>913100</v>
      </c>
      <c r="D18" s="30">
        <v>913100</v>
      </c>
      <c r="E18" s="23"/>
      <c r="F18" s="23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1.75" customHeight="1">
      <c r="A19" s="24">
        <v>18010700</v>
      </c>
      <c r="B19" s="26" t="s">
        <v>17</v>
      </c>
      <c r="C19" s="30">
        <f t="shared" si="0"/>
        <v>25000</v>
      </c>
      <c r="D19" s="30">
        <v>25000</v>
      </c>
      <c r="E19" s="23"/>
      <c r="F19" s="23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1.75" customHeight="1">
      <c r="A20" s="24">
        <v>18010900</v>
      </c>
      <c r="B20" s="26" t="s">
        <v>18</v>
      </c>
      <c r="C20" s="30">
        <f t="shared" si="0"/>
        <v>86700</v>
      </c>
      <c r="D20" s="30">
        <v>86700</v>
      </c>
      <c r="E20" s="23"/>
      <c r="F20" s="23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2.5" customHeight="1">
      <c r="A21" s="24">
        <v>18030000</v>
      </c>
      <c r="B21" s="26" t="s">
        <v>38</v>
      </c>
      <c r="C21" s="22">
        <f aca="true" t="shared" si="1" ref="C21:C26">D21+E21</f>
        <v>1400</v>
      </c>
      <c r="D21" s="22">
        <f>D22</f>
        <v>1400</v>
      </c>
      <c r="E21" s="23"/>
      <c r="F21" s="23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3.25" customHeight="1">
      <c r="A22" s="24">
        <v>18030100</v>
      </c>
      <c r="B22" s="26" t="s">
        <v>45</v>
      </c>
      <c r="C22" s="22">
        <f t="shared" si="1"/>
        <v>1400</v>
      </c>
      <c r="D22" s="22">
        <v>1400</v>
      </c>
      <c r="E22" s="23"/>
      <c r="F22" s="23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3.25" customHeight="1">
      <c r="A23" s="24">
        <v>18050000</v>
      </c>
      <c r="B23" s="26" t="s">
        <v>39</v>
      </c>
      <c r="C23" s="22">
        <f t="shared" si="1"/>
        <v>30308100</v>
      </c>
      <c r="D23" s="22">
        <f>D24+D25</f>
        <v>30308100</v>
      </c>
      <c r="E23" s="40"/>
      <c r="F23" s="40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42" customFormat="1" ht="23.25" customHeight="1">
      <c r="A24" s="43" t="s">
        <v>40</v>
      </c>
      <c r="B24" s="44" t="s">
        <v>41</v>
      </c>
      <c r="C24" s="22">
        <f t="shared" si="1"/>
        <v>8304500</v>
      </c>
      <c r="D24" s="22">
        <f>8119500+185000</f>
        <v>8304500</v>
      </c>
      <c r="E24" s="40"/>
      <c r="F24" s="40"/>
      <c r="G24" s="41"/>
      <c r="H24" s="41"/>
      <c r="I24" s="41"/>
      <c r="J24" s="41"/>
      <c r="K24" s="41"/>
      <c r="L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s="42" customFormat="1" ht="23.25" customHeight="1">
      <c r="A25" s="43" t="s">
        <v>42</v>
      </c>
      <c r="B25" s="44" t="s">
        <v>43</v>
      </c>
      <c r="C25" s="22">
        <f t="shared" si="1"/>
        <v>22003600</v>
      </c>
      <c r="D25" s="22">
        <f>28641900-7038300+400000</f>
        <v>22003600</v>
      </c>
      <c r="E25" s="40"/>
      <c r="F25" s="40"/>
      <c r="G25" s="41"/>
      <c r="H25" s="41"/>
      <c r="I25" s="41"/>
      <c r="J25" s="41"/>
      <c r="K25" s="41"/>
      <c r="L25" s="41"/>
      <c r="IK25" s="41"/>
      <c r="IL25" s="41"/>
      <c r="IM25" s="41"/>
      <c r="IN25" s="41"/>
      <c r="IO25" s="41"/>
      <c r="IP25" s="41"/>
      <c r="IQ25" s="41"/>
      <c r="IR25" s="41"/>
      <c r="IS25" s="41"/>
    </row>
    <row r="26" spans="1:253" s="11" customFormat="1" ht="24" customHeight="1">
      <c r="A26" s="19">
        <v>20000000</v>
      </c>
      <c r="B26" s="25" t="s">
        <v>4</v>
      </c>
      <c r="C26" s="21">
        <f t="shared" si="1"/>
        <v>751758</v>
      </c>
      <c r="D26" s="21">
        <f>D27+D30+D33</f>
        <v>171300</v>
      </c>
      <c r="E26" s="21">
        <f>E27+E30+E33</f>
        <v>580458</v>
      </c>
      <c r="F26" s="21">
        <f>F27+F33</f>
        <v>0</v>
      </c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8" customFormat="1" ht="21" customHeight="1">
      <c r="A27" s="24">
        <v>21000000</v>
      </c>
      <c r="B27" s="26" t="s">
        <v>5</v>
      </c>
      <c r="C27" s="22">
        <f t="shared" si="0"/>
        <v>20500</v>
      </c>
      <c r="D27" s="22">
        <f>D28</f>
        <v>20500</v>
      </c>
      <c r="E27" s="22">
        <f>E28</f>
        <v>0</v>
      </c>
      <c r="F27" s="22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18.75" customHeight="1">
      <c r="A28" s="24">
        <v>21080000</v>
      </c>
      <c r="B28" s="26" t="s">
        <v>19</v>
      </c>
      <c r="C28" s="22">
        <f t="shared" si="0"/>
        <v>20500</v>
      </c>
      <c r="D28" s="22">
        <f>D29</f>
        <v>20500</v>
      </c>
      <c r="E28" s="22">
        <f>E29</f>
        <v>0</v>
      </c>
      <c r="F28" s="22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18.75" customHeight="1">
      <c r="A29" s="24">
        <v>21081100</v>
      </c>
      <c r="B29" s="26" t="s">
        <v>20</v>
      </c>
      <c r="C29" s="22">
        <f t="shared" si="0"/>
        <v>20500</v>
      </c>
      <c r="D29" s="22">
        <v>20500</v>
      </c>
      <c r="E29" s="23"/>
      <c r="F29" s="23"/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41.25" customHeight="1">
      <c r="A30" s="24">
        <v>22000000</v>
      </c>
      <c r="B30" s="26" t="s">
        <v>36</v>
      </c>
      <c r="C30" s="22">
        <f t="shared" si="0"/>
        <v>150800</v>
      </c>
      <c r="D30" s="22">
        <f>D31</f>
        <v>150800</v>
      </c>
      <c r="E30" s="23"/>
      <c r="F30" s="23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23.25" customHeight="1">
      <c r="A31" s="24">
        <v>22010000</v>
      </c>
      <c r="B31" s="26" t="s">
        <v>35</v>
      </c>
      <c r="C31" s="22">
        <f t="shared" si="0"/>
        <v>150800</v>
      </c>
      <c r="D31" s="22">
        <f>D32</f>
        <v>150800</v>
      </c>
      <c r="E31" s="23"/>
      <c r="F31" s="23"/>
      <c r="G31" s="7"/>
      <c r="H31" s="45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21.75" customHeight="1">
      <c r="A32" s="24">
        <v>22012500</v>
      </c>
      <c r="B32" s="26" t="s">
        <v>34</v>
      </c>
      <c r="C32" s="22">
        <f t="shared" si="0"/>
        <v>150800</v>
      </c>
      <c r="D32" s="22">
        <v>150800</v>
      </c>
      <c r="E32" s="23"/>
      <c r="F32" s="23"/>
      <c r="G32" s="7"/>
      <c r="H32" s="7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21.75" customHeight="1">
      <c r="A33" s="24">
        <v>25000000</v>
      </c>
      <c r="B33" s="26" t="s">
        <v>9</v>
      </c>
      <c r="C33" s="22">
        <f t="shared" si="0"/>
        <v>580458</v>
      </c>
      <c r="D33" s="22">
        <f>D34</f>
        <v>0</v>
      </c>
      <c r="E33" s="22">
        <f>E34</f>
        <v>580458</v>
      </c>
      <c r="F33" s="22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41.25" customHeight="1">
      <c r="A34" s="24">
        <v>25010000</v>
      </c>
      <c r="B34" s="26" t="s">
        <v>21</v>
      </c>
      <c r="C34" s="22">
        <f t="shared" si="0"/>
        <v>580458</v>
      </c>
      <c r="D34" s="22">
        <f>D35+D36</f>
        <v>0</v>
      </c>
      <c r="E34" s="22">
        <f>E35+E36</f>
        <v>580458</v>
      </c>
      <c r="F34" s="22"/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39.75" customHeight="1">
      <c r="A35" s="24">
        <v>25010100</v>
      </c>
      <c r="B35" s="26" t="s">
        <v>22</v>
      </c>
      <c r="C35" s="22">
        <f t="shared" si="0"/>
        <v>553670</v>
      </c>
      <c r="D35" s="22">
        <v>0</v>
      </c>
      <c r="E35" s="22">
        <f>954600-400930</f>
        <v>553670</v>
      </c>
      <c r="F35" s="22"/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8" customFormat="1" ht="20.25" customHeight="1">
      <c r="A36" s="24">
        <v>25010300</v>
      </c>
      <c r="B36" s="26" t="s">
        <v>23</v>
      </c>
      <c r="C36" s="22">
        <f t="shared" si="0"/>
        <v>26788</v>
      </c>
      <c r="D36" s="22">
        <v>0</v>
      </c>
      <c r="E36" s="22">
        <f>91012-64224</f>
        <v>26788</v>
      </c>
      <c r="F36" s="22"/>
      <c r="G36" s="7"/>
      <c r="H36" s="7"/>
      <c r="I36" s="7"/>
      <c r="J36" s="7"/>
      <c r="K36" s="7"/>
      <c r="L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11" customFormat="1" ht="20.25" customHeight="1">
      <c r="A37" s="19">
        <v>40000000</v>
      </c>
      <c r="B37" s="25" t="s">
        <v>2</v>
      </c>
      <c r="C37" s="21">
        <f>D37+E37</f>
        <v>153288183</v>
      </c>
      <c r="D37" s="21">
        <f>D38</f>
        <v>153288183</v>
      </c>
      <c r="E37" s="21">
        <f>E38</f>
        <v>0</v>
      </c>
      <c r="F37" s="21">
        <f>F38</f>
        <v>0</v>
      </c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8" customFormat="1" ht="21" customHeight="1">
      <c r="A38" s="24">
        <v>41000000</v>
      </c>
      <c r="B38" s="26" t="s">
        <v>10</v>
      </c>
      <c r="C38" s="22">
        <f>D38+E38</f>
        <v>153288183</v>
      </c>
      <c r="D38" s="22">
        <f>D39+D41</f>
        <v>153288183</v>
      </c>
      <c r="E38" s="22">
        <f>E39+E41</f>
        <v>0</v>
      </c>
      <c r="F38" s="22"/>
      <c r="G38" s="7"/>
      <c r="H38" s="7"/>
      <c r="I38" s="7"/>
      <c r="J38" s="7"/>
      <c r="K38" s="7"/>
      <c r="L38" s="7"/>
      <c r="IK38" s="7"/>
      <c r="IL38" s="7"/>
      <c r="IM38" s="7"/>
      <c r="IN38" s="7"/>
      <c r="IO38" s="7"/>
      <c r="IP38" s="7"/>
      <c r="IQ38" s="7"/>
      <c r="IR38" s="7"/>
      <c r="IS38" s="7"/>
    </row>
    <row r="39" spans="1:253" s="8" customFormat="1" ht="21.75" customHeight="1">
      <c r="A39" s="24">
        <v>41020000</v>
      </c>
      <c r="B39" s="26" t="s">
        <v>11</v>
      </c>
      <c r="C39" s="22">
        <f>D39+E39</f>
        <v>12535965</v>
      </c>
      <c r="D39" s="22">
        <f>D40</f>
        <v>12535965</v>
      </c>
      <c r="E39" s="22">
        <f>E40</f>
        <v>0</v>
      </c>
      <c r="F39" s="22">
        <f>F40</f>
        <v>0</v>
      </c>
      <c r="G39" s="7"/>
      <c r="H39" s="7"/>
      <c r="I39" s="7"/>
      <c r="J39" s="7"/>
      <c r="K39" s="7"/>
      <c r="L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8" customFormat="1" ht="25.5" customHeight="1">
      <c r="A40" s="24">
        <v>41020900</v>
      </c>
      <c r="B40" s="26" t="s">
        <v>26</v>
      </c>
      <c r="C40" s="22">
        <f>D40+E40</f>
        <v>12535965</v>
      </c>
      <c r="D40" s="22">
        <f>11315750+3500000-4678585+482500+1916300</f>
        <v>12535965</v>
      </c>
      <c r="E40" s="22"/>
      <c r="F40" s="22"/>
      <c r="G40" s="7"/>
      <c r="H40" s="35"/>
      <c r="I40" s="7"/>
      <c r="J40" s="7"/>
      <c r="K40" s="7"/>
      <c r="L40" s="7"/>
      <c r="IK40" s="7"/>
      <c r="IL40" s="7"/>
      <c r="IM40" s="7"/>
      <c r="IN40" s="7"/>
      <c r="IO40" s="7"/>
      <c r="IP40" s="7"/>
      <c r="IQ40" s="7"/>
      <c r="IR40" s="7"/>
      <c r="IS40" s="7"/>
    </row>
    <row r="41" spans="1:253" s="6" customFormat="1" ht="20.25" customHeight="1">
      <c r="A41" s="24">
        <v>41030000</v>
      </c>
      <c r="B41" s="27" t="s">
        <v>12</v>
      </c>
      <c r="C41" s="22">
        <f>C42+C43+C45</f>
        <v>140752218</v>
      </c>
      <c r="D41" s="22">
        <f>D42+D43+D45</f>
        <v>140752218</v>
      </c>
      <c r="E41" s="22">
        <f>E42+E43+E45</f>
        <v>0</v>
      </c>
      <c r="F41" s="22">
        <f>F42+F43+F45</f>
        <v>0</v>
      </c>
      <c r="G41" s="2"/>
      <c r="H41" s="2"/>
      <c r="I41" s="2"/>
      <c r="J41" s="2"/>
      <c r="K41" s="2"/>
      <c r="L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6" customFormat="1" ht="101.25" customHeight="1">
      <c r="A42" s="24">
        <v>41030600</v>
      </c>
      <c r="B42" s="27" t="s">
        <v>27</v>
      </c>
      <c r="C42" s="22">
        <f>D42+E42</f>
        <v>139440200</v>
      </c>
      <c r="D42" s="22">
        <v>139440200</v>
      </c>
      <c r="E42" s="23"/>
      <c r="F42" s="23"/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27" customHeight="1">
      <c r="A43" s="24">
        <v>41035000</v>
      </c>
      <c r="B43" s="27" t="s">
        <v>47</v>
      </c>
      <c r="C43" s="22">
        <f>C44</f>
        <v>424600</v>
      </c>
      <c r="D43" s="22">
        <f>D44</f>
        <v>424600</v>
      </c>
      <c r="E43" s="22"/>
      <c r="F43" s="22"/>
      <c r="G43" s="2"/>
      <c r="H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6" customFormat="1" ht="63" customHeight="1">
      <c r="A44" s="24"/>
      <c r="B44" s="53" t="s">
        <v>48</v>
      </c>
      <c r="C44" s="54">
        <f>D44+E44</f>
        <v>424600</v>
      </c>
      <c r="D44" s="54">
        <f>65600+199000+10000+150000</f>
        <v>424600</v>
      </c>
      <c r="E44" s="23"/>
      <c r="F44" s="23"/>
      <c r="G44" s="2"/>
      <c r="H44" s="2"/>
      <c r="I44" s="2"/>
      <c r="J44" s="2"/>
      <c r="K44" s="2"/>
      <c r="L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6" customFormat="1" ht="166.5" customHeight="1">
      <c r="A45" s="24">
        <v>41035800</v>
      </c>
      <c r="B45" s="27" t="s">
        <v>46</v>
      </c>
      <c r="C45" s="22">
        <f>D45+E45</f>
        <v>887418</v>
      </c>
      <c r="D45" s="22">
        <f>947418-60000</f>
        <v>887418</v>
      </c>
      <c r="E45" s="23"/>
      <c r="F45" s="23"/>
      <c r="G45" s="2"/>
      <c r="H45" s="2"/>
      <c r="I45" s="2"/>
      <c r="J45" s="2"/>
      <c r="K45" s="2"/>
      <c r="L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11" customFormat="1" ht="36.75" customHeight="1">
      <c r="A46" s="19"/>
      <c r="B46" s="16" t="s">
        <v>13</v>
      </c>
      <c r="C46" s="31">
        <f>D46+E46</f>
        <v>190377841</v>
      </c>
      <c r="D46" s="31">
        <f>D37+D26+D10</f>
        <v>189797383</v>
      </c>
      <c r="E46" s="31">
        <f>E37+E26+E10</f>
        <v>580458</v>
      </c>
      <c r="F46" s="31">
        <f>F37+F26+F10</f>
        <v>0</v>
      </c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3" customFormat="1" ht="75" customHeight="1">
      <c r="A47" s="1"/>
      <c r="B47" s="1"/>
      <c r="C47" s="20"/>
      <c r="D47" s="20"/>
      <c r="E47" s="37"/>
      <c r="F47" s="1"/>
      <c r="G47" s="1"/>
      <c r="H47" s="1"/>
      <c r="I47" s="1"/>
      <c r="J47" s="1"/>
      <c r="K47" s="1"/>
      <c r="L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16" s="38" customFormat="1" ht="27.75" customHeight="1">
      <c r="A48" s="28" t="s">
        <v>49</v>
      </c>
      <c r="B48" s="28"/>
      <c r="C48" s="28"/>
      <c r="D48" s="4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s="38" customFormat="1" ht="35.25" customHeight="1">
      <c r="A49" s="59"/>
      <c r="B49" s="59"/>
      <c r="C49" s="59"/>
      <c r="D49" s="60"/>
      <c r="E49" s="59"/>
      <c r="F49" s="59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s="57" customFormat="1" ht="29.25" customHeight="1">
      <c r="A50" s="61"/>
      <c r="B50" s="61"/>
      <c r="C50" s="62"/>
      <c r="D50" s="62"/>
      <c r="E50" s="62"/>
      <c r="F50" s="62"/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spans="1:253" s="55" customFormat="1" ht="27" customHeight="1">
      <c r="A51" s="63"/>
      <c r="B51" s="63"/>
      <c r="C51" s="62"/>
      <c r="D51" s="62"/>
      <c r="E51" s="62"/>
      <c r="F51" s="64"/>
      <c r="G51" s="58"/>
      <c r="H51" s="58"/>
      <c r="I51" s="58"/>
      <c r="J51" s="58"/>
      <c r="K51" s="58"/>
      <c r="L51" s="58"/>
      <c r="IK51" s="58"/>
      <c r="IL51" s="58"/>
      <c r="IM51" s="58"/>
      <c r="IN51" s="58"/>
      <c r="IO51" s="58"/>
      <c r="IP51" s="58"/>
      <c r="IQ51" s="58"/>
      <c r="IR51" s="58"/>
      <c r="IS51" s="58"/>
    </row>
    <row r="52" spans="1:253" s="3" customFormat="1" ht="27.75" customHeight="1">
      <c r="A52" s="65"/>
      <c r="B52" s="66"/>
      <c r="C52" s="67"/>
      <c r="D52" s="67"/>
      <c r="E52" s="68"/>
      <c r="F52" s="69"/>
      <c r="G52" s="1"/>
      <c r="H52" s="1"/>
      <c r="I52" s="1"/>
      <c r="J52" s="1"/>
      <c r="K52" s="1"/>
      <c r="L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3" customFormat="1" ht="30" customHeight="1">
      <c r="A53" s="49"/>
      <c r="B53" s="49"/>
      <c r="C53" s="50"/>
      <c r="D53" s="50"/>
      <c r="E53" s="51"/>
      <c r="F53" s="52"/>
      <c r="G53" s="39"/>
      <c r="H53" s="39"/>
      <c r="I53" s="1"/>
      <c r="J53" s="1"/>
      <c r="K53" s="1"/>
      <c r="L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33" customFormat="1" ht="51" customHeight="1">
      <c r="A54" s="36"/>
      <c r="B54" s="36"/>
      <c r="C54" s="34"/>
      <c r="D54" s="34"/>
      <c r="E54" s="34"/>
      <c r="F54" s="34"/>
      <c r="G54" s="32"/>
      <c r="H54" s="32"/>
      <c r="I54" s="32"/>
      <c r="J54" s="32"/>
      <c r="K54" s="32"/>
      <c r="L54" s="32"/>
      <c r="IK54" s="32"/>
      <c r="IL54" s="32"/>
      <c r="IM54" s="32"/>
      <c r="IN54" s="32"/>
      <c r="IO54" s="32"/>
      <c r="IP54" s="32"/>
      <c r="IQ54" s="32"/>
      <c r="IR54" s="32"/>
      <c r="IS54" s="32"/>
    </row>
    <row r="55" spans="1:6" ht="22.5">
      <c r="A55" s="14"/>
      <c r="B55" s="14"/>
      <c r="C55" s="14"/>
      <c r="D55" s="17"/>
      <c r="E55" s="14"/>
      <c r="F55" s="15"/>
    </row>
    <row r="56" spans="1:5" ht="22.5">
      <c r="A56" s="13"/>
      <c r="B56" s="13"/>
      <c r="C56" s="13"/>
      <c r="D56" s="13"/>
      <c r="E56" s="13"/>
    </row>
  </sheetData>
  <sheetProtection/>
  <mergeCells count="9">
    <mergeCell ref="C1:F1"/>
    <mergeCell ref="C2:F2"/>
    <mergeCell ref="C3:F3"/>
    <mergeCell ref="D8:D9"/>
    <mergeCell ref="E8:F8"/>
    <mergeCell ref="A8:A9"/>
    <mergeCell ref="A5:F5"/>
    <mergeCell ref="B8:B9"/>
    <mergeCell ref="C8:C9"/>
  </mergeCells>
  <printOptions/>
  <pageMargins left="1.1811023622047245" right="0.3937007874015748" top="0.7874015748031497" bottom="0.7874015748031497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2017-09-11T13:11:36Z</cp:lastPrinted>
  <dcterms:created xsi:type="dcterms:W3CDTF">2014-01-17T10:52:16Z</dcterms:created>
  <dcterms:modified xsi:type="dcterms:W3CDTF">2017-09-11T13:52:00Z</dcterms:modified>
  <cp:category/>
  <cp:version/>
  <cp:contentType/>
  <cp:contentStatus/>
</cp:coreProperties>
</file>