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Лист1" sheetId="1" r:id="rId1"/>
    <sheet name="Лист2" sheetId="2" r:id="rId2"/>
  </sheets>
  <definedNames>
    <definedName name="_xlnm.Print_Area" localSheetId="0">Лист1!$A$1:$L$98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8" i="1" l="1"/>
  <c r="G35" i="1"/>
  <c r="G91" i="1"/>
  <c r="K37" i="1" l="1"/>
  <c r="K38" i="1"/>
  <c r="K39" i="1"/>
  <c r="K40" i="1"/>
  <c r="K41" i="1"/>
  <c r="K42" i="1"/>
  <c r="K43" i="1"/>
  <c r="K44" i="1"/>
  <c r="K45" i="1"/>
  <c r="K46" i="1"/>
  <c r="K47" i="1"/>
  <c r="K34" i="1"/>
  <c r="I63" i="1"/>
  <c r="J63" i="1" s="1"/>
  <c r="I60" i="1"/>
  <c r="J60" i="1" s="1"/>
  <c r="I59" i="1"/>
  <c r="J59" i="1" s="1"/>
  <c r="I36" i="1"/>
  <c r="I35" i="1"/>
  <c r="I19" i="1"/>
  <c r="J20" i="1"/>
  <c r="J22" i="1"/>
  <c r="J24" i="1"/>
  <c r="J26" i="1"/>
  <c r="J28" i="1"/>
  <c r="J30" i="1"/>
  <c r="J19" i="1"/>
  <c r="I20" i="1"/>
  <c r="K20" i="1" s="1"/>
  <c r="I21" i="1"/>
  <c r="I22" i="1"/>
  <c r="K22" i="1" s="1"/>
  <c r="I23" i="1"/>
  <c r="I24" i="1"/>
  <c r="K24" i="1" s="1"/>
  <c r="I25" i="1"/>
  <c r="I26" i="1"/>
  <c r="K26" i="1" s="1"/>
  <c r="I27" i="1"/>
  <c r="I28" i="1"/>
  <c r="K28" i="1" s="1"/>
  <c r="I29" i="1"/>
  <c r="I30" i="1"/>
  <c r="K30" i="1" s="1"/>
  <c r="I31" i="1"/>
  <c r="I6" i="1"/>
  <c r="K6" i="1" s="1"/>
  <c r="J7" i="1"/>
  <c r="J9" i="1"/>
  <c r="J11" i="1"/>
  <c r="J13" i="1"/>
  <c r="J15" i="1"/>
  <c r="J6" i="1"/>
  <c r="I7" i="1"/>
  <c r="K7" i="1" s="1"/>
  <c r="I8" i="1"/>
  <c r="I9" i="1"/>
  <c r="K9" i="1" s="1"/>
  <c r="I10" i="1"/>
  <c r="I11" i="1"/>
  <c r="K11" i="1" s="1"/>
  <c r="I12" i="1"/>
  <c r="I13" i="1"/>
  <c r="K13" i="1" s="1"/>
  <c r="I14" i="1"/>
  <c r="I15" i="1"/>
  <c r="K15" i="1" s="1"/>
  <c r="I16" i="1"/>
  <c r="J16" i="1" l="1"/>
  <c r="K16" i="1" s="1"/>
  <c r="J14" i="1"/>
  <c r="K14" i="1" s="1"/>
  <c r="J12" i="1"/>
  <c r="K12" i="1" s="1"/>
  <c r="J10" i="1"/>
  <c r="K10" i="1" s="1"/>
  <c r="J8" i="1"/>
  <c r="K8" i="1" s="1"/>
  <c r="J31" i="1"/>
  <c r="K31" i="1" s="1"/>
  <c r="J29" i="1"/>
  <c r="K29" i="1" s="1"/>
  <c r="J27" i="1"/>
  <c r="K27" i="1" s="1"/>
  <c r="J25" i="1"/>
  <c r="K25" i="1" s="1"/>
  <c r="J23" i="1"/>
  <c r="K23" i="1" s="1"/>
  <c r="J21" i="1"/>
  <c r="K21" i="1" s="1"/>
  <c r="J36" i="1"/>
  <c r="K36" i="1" s="1"/>
  <c r="J35" i="1"/>
  <c r="K35" i="1" s="1"/>
  <c r="L19" i="1"/>
  <c r="H91" i="1"/>
  <c r="I91" i="1"/>
  <c r="K59" i="1"/>
  <c r="K60" i="1"/>
  <c r="J61" i="1"/>
  <c r="K61" i="1" s="1"/>
  <c r="J62" i="1"/>
  <c r="K62" i="1" s="1"/>
  <c r="K63" i="1"/>
  <c r="K64" i="1"/>
  <c r="K85" i="1"/>
  <c r="K86" i="1"/>
  <c r="K87" i="1"/>
  <c r="K88" i="1"/>
  <c r="K89" i="1"/>
  <c r="K90" i="1"/>
  <c r="K77" i="1"/>
  <c r="K78" i="1"/>
  <c r="K79" i="1"/>
  <c r="K80" i="1"/>
  <c r="K81" i="1"/>
  <c r="K82" i="1"/>
  <c r="K73" i="1"/>
  <c r="K74" i="1"/>
  <c r="K75" i="1"/>
  <c r="K76" i="1"/>
  <c r="K65" i="1"/>
  <c r="K66" i="1"/>
  <c r="K67" i="1"/>
  <c r="K68" i="1"/>
  <c r="K69" i="1"/>
  <c r="K70" i="1"/>
  <c r="K56" i="1"/>
  <c r="K50" i="1"/>
  <c r="K51" i="1"/>
  <c r="K55" i="1"/>
  <c r="K53" i="1"/>
  <c r="K52" i="1"/>
  <c r="K54" i="1"/>
  <c r="K19" i="1"/>
  <c r="J91" i="1" l="1"/>
  <c r="K91" i="1"/>
</calcChain>
</file>

<file path=xl/sharedStrings.xml><?xml version="1.0" encoding="utf-8"?>
<sst xmlns="http://schemas.openxmlformats.org/spreadsheetml/2006/main" count="169" uniqueCount="104">
  <si>
    <t>Пор. №</t>
  </si>
  <si>
    <t>Назва напрямку діяльності (пріоритетні завдання)</t>
  </si>
  <si>
    <t>Перелік заходів програми</t>
  </si>
  <si>
    <t>Строки</t>
  </si>
  <si>
    <t>Виконавці</t>
  </si>
  <si>
    <t>Джерела фінансування</t>
  </si>
  <si>
    <t>Орієнтовані обсяги видатків для реалізації заходів програми</t>
  </si>
  <si>
    <t>Очікувані результати</t>
  </si>
  <si>
    <t>Всього</t>
  </si>
  <si>
    <t>Утримання об'єктів (елементів) благоустрою, територій загального користування Саксаганського району</t>
  </si>
  <si>
    <t>Утримання дитячих та спортивних майданчиків</t>
  </si>
  <si>
    <t>2020-2022</t>
  </si>
  <si>
    <t>Управління благоустрою та житлово-комунального господарства виконкому Саксаганської районної у місті ради</t>
  </si>
  <si>
    <t>Районний у місті бюджет</t>
  </si>
  <si>
    <t>Утримання зупиночних павільйонів та інформаційних стендів</t>
  </si>
  <si>
    <t>Утримання підземного переходу на площі Горького</t>
  </si>
  <si>
    <t>Утримання парку Саксаганський</t>
  </si>
  <si>
    <t xml:space="preserve">Утримання пам'ятників </t>
  </si>
  <si>
    <t>Технічний нагляд за функціонуванням механізму пам’ятника на честь 66-ї річниці визволення України та його налагодження</t>
  </si>
  <si>
    <t>Обслуговування газорозподільної системи для функціонування "вічного вогню" за адресами: вул.Володимира Великого, 16,   вул. Героїв-підпільників, 54</t>
  </si>
  <si>
    <t>Утримання земельної ділянки за адресою: вул. Володимира Великого, 32</t>
  </si>
  <si>
    <t>Озеленення території та утримання зелених насаджень за адресою:  вул. Володимира Великого, 32</t>
  </si>
  <si>
    <t>Озеленення території та утримання зелених насаджень навколо пам'ятного знаку воїнам-інтернаціоналістам на майдані 30-річчя Перемоги</t>
  </si>
  <si>
    <t>Озеленення території та утримання зелених насаджень у парку Саксаганському</t>
  </si>
  <si>
    <t xml:space="preserve">Утримання фонтану у парку Саксаганський </t>
  </si>
  <si>
    <t>Утримання та технічне обслуговування системи утворення туману за  адресою: вул. Володимира Великого, 32</t>
  </si>
  <si>
    <t>Обслуговування електрообладнання громадської вбиральні у парку Саксаганський</t>
  </si>
  <si>
    <t>Утримання в належному санітарному стані територій загального користування  в межах Саксаганського району</t>
  </si>
  <si>
    <t>Викошування буряну та карантинних рослин на територіях загального користування  в межах Саксаганського району</t>
  </si>
  <si>
    <t>Вивезення негабариту/несанкціонованих звалищ сміття на територіях загального користування в межах Саксаганського району</t>
  </si>
  <si>
    <t>Забезпечення енергоносіями об'єкти благоустрою</t>
  </si>
  <si>
    <t>Охорона об'єктів благоустрою</t>
  </si>
  <si>
    <t>Поточний ремонт об'єктів (елементів) благоустрою</t>
  </si>
  <si>
    <t>Поточний ремонт дитячих та спортивних майданчиків, обладнання дитячих майданчиків по об'єктно за потреби (фарбування обладнання, ремонт покриття, підтяжка гайок, заміна зношених гайок та болтів тощо).</t>
  </si>
  <si>
    <t>Попереджений передчасний знос об’єктів благоустрою та забезпечено необхідні умови їх функціону-вання</t>
  </si>
  <si>
    <t>Поточний ремонт зупиночних павільйонів (по об'єктно, за потреби)</t>
  </si>
  <si>
    <t>Улаштування тротуарною плиткою покриття зупиночного павільйону зі вставленням болардів (по об'єктно)</t>
  </si>
  <si>
    <t>Поточний ремонт інформаційних стендів (фарбування)</t>
  </si>
  <si>
    <t>Поточний ремонт пам’ятників (по об'єктно, за потреби)</t>
  </si>
  <si>
    <t>Поточний ремонт технічних засобів регулювання дорожнім рухом (дорожні знаки)</t>
  </si>
  <si>
    <t>Поточний ремонт фонтану у парку Саксаганський</t>
  </si>
  <si>
    <t>Поточний ремонт сцени в парку Саксаганський (відновлення поверхні)</t>
  </si>
  <si>
    <t>Придбання та встановлення нових об'єктів (елементів) благоустрою, капітальний ремонт</t>
  </si>
  <si>
    <t>Придбання та встановлення технічних засобів регулювання дорожнім рухом (дорожні знаки)</t>
  </si>
  <si>
    <t>Нові сучасні, комфортні, безпечні під час експлуатації об’єкти (елементи) благоустрою, відновлено наявні</t>
  </si>
  <si>
    <t>Придбання та кріплення вивісок для дитячих майданчиків</t>
  </si>
  <si>
    <t xml:space="preserve">Придбання інформаційних стендів зі встановленням </t>
  </si>
  <si>
    <t>Придбання урн зі встановленням біля зупиночних павільйонах</t>
  </si>
  <si>
    <t>Придбання лавок зі встановленням у парку Саксаганський</t>
  </si>
  <si>
    <t xml:space="preserve">Придбання зупиночних павільйонів зі встановленням </t>
  </si>
  <si>
    <t>Озеленення земельної ділянки за адресою: вул. Володимира Великого, 32 (ландшафтний дизайн)</t>
  </si>
  <si>
    <t>Виготовлення проектно-кошторисної  документації  по  капітальному ремонт/реконструкцію підземного переходу на площі ім. Горького</t>
  </si>
  <si>
    <t>Капітальний ремонт/реконструкція громадської вбиральні у парку Саксаганський</t>
  </si>
  <si>
    <t>Капітальний ремонт/реконструкція братської могили радянських воїнів та комсомольців-підпільників</t>
  </si>
  <si>
    <t>Капітальний ремонт/реконструкція стели-пам'ятника загиблим працівникам РУ ім Кірова</t>
  </si>
  <si>
    <t>Капітальний ремонт спортивного майданчика за адресою: вул. Співдружності, 98</t>
  </si>
  <si>
    <t xml:space="preserve">Капітальний ремонт пам'ятника 66-річниці визволення України </t>
  </si>
  <si>
    <t>Придбання секцій паркану для встановлення за адресою: мкрн. Ювілейний, 4</t>
  </si>
  <si>
    <t>Обласний бюджет (субвенція)</t>
  </si>
  <si>
    <t>Капітальний ремонт садових доріжок з бульваром в парку Саксаганському</t>
  </si>
  <si>
    <t>Замовлення інвентаризації та паспортизації, експертної оцінки, технічного огляду об’єктів благоустрою, крім тих, на які є відповідна документація</t>
  </si>
  <si>
    <t xml:space="preserve">Технічний огляд дитячих та спортивних майданчиків </t>
  </si>
  <si>
    <t xml:space="preserve">Отримано необхідні експертно-технічні звіти, документацію щодо об’єктів благоустрою </t>
  </si>
  <si>
    <t>Інвентаризація та паспортизація об'єктів та їх елементів(дитячих, спортивних майданчиків, пам'ятників, зупиночних павільйонів, тощо)</t>
  </si>
  <si>
    <t xml:space="preserve">Експертна оцінка вартості елементів благоустрою району, за  відсутності балансоутримувача (обладнання дитячих та спортивних майданчиків тощо) </t>
  </si>
  <si>
    <t>Експертна переоцінка вартості об'єктів та елементів благоустрою (обладнання дитячих, спортивних майданчиків тощо)</t>
  </si>
  <si>
    <t>Виготовлення технічної документації для встановлення технічних засобів регулювання дорожнім рухом</t>
  </si>
  <si>
    <t xml:space="preserve">Реалізація проектів-переможців конкурсу "Громадський бюджет-2020", "Громадський бюджет-2021" </t>
  </si>
  <si>
    <t>Субвенція з міського бюджету районному в місті</t>
  </si>
  <si>
    <t>Внесок автора проекту</t>
  </si>
  <si>
    <t>2020-2021</t>
  </si>
  <si>
    <t>Реалізовано проекти-переможці конкурсу «Громадський бюджет-2020», "Громадський бюджет-2021"</t>
  </si>
  <si>
    <t>Капітальні роботи з облаштування спортивного майданчика для гри у футбол і баскетбол за адресою: Дніпропетровська обл., м. Кривий Ріг, мкрн. Гірницький, 50</t>
  </si>
  <si>
    <t>Капітальний ремонт з модернізацією інформаційної стели за адресою: Дніпропетровська обл., м. Кривий Ріг, на розі пров. Бульварного та вул. Володимира Великого</t>
  </si>
  <si>
    <t>Капітальні роботи з облаштування спортивного майданчика для гри в стритбол у парку Саксаганський за адресою: Дніпропетровська обл., м. Кривий Ріг, вул. Бикова ,2</t>
  </si>
  <si>
    <t>Капітальний ремонт дитячого майданчика за адресою: Дніпропетровська обл., м. Кривий Ріг, мкрн. Гірницький,20,</t>
  </si>
  <si>
    <t>20-2021</t>
  </si>
  <si>
    <t>Реалізовано проекти-переможці конкурсу «Громадський бюджет-2020», "Громадський бюджет-2021</t>
  </si>
  <si>
    <t>Капітальний ремонт підпірних стін  з облаштуванням замощення на земельній ділянці за адресою: Дніпропетровська обл., м. Кривий Ріг, вул. Володимира Великого, 32</t>
  </si>
  <si>
    <t>Капітальний ремонт з модернізацією фонтану у парку Саксаганський за адресою:Дніпропетровська обл.,м. Кривий Ріг,вул.Бикова ,2</t>
  </si>
  <si>
    <t>Разом</t>
  </si>
  <si>
    <t>Виготовлення технічної документації на систему водопостачання та водовідведення громадської  вбиральні в парку Саксаганському</t>
  </si>
  <si>
    <t>Капітальний ремонт зупиночних павільйонів з  комплексним благоустроєм території зупинок громадського транспорту в напрямку руху до мкрн. Сонячного</t>
  </si>
  <si>
    <t>Капітальний ремонт сцени для заходів з облаштуванням прилеглої території на мкрн. Гірницькому</t>
  </si>
  <si>
    <t>Капітальний ремонт з облаштування системою утворення туману замощення земельної ділянки за адресою: м. Кривий Ріг, вул. Володимира Великого, 32</t>
  </si>
  <si>
    <t>Функціонування об’єктів благоустрою в належному санітарно-технічному стані, доглянуті території загального користування в межах району</t>
  </si>
  <si>
    <t xml:space="preserve">Перелік завдань і заходів Програми з благоустрою 
території Саксаганського району на 2020-2022 роки
</t>
  </si>
  <si>
    <t xml:space="preserve">                                         Продовження додатка 1</t>
  </si>
  <si>
    <t xml:space="preserve">                               Продовження додатка 1</t>
  </si>
  <si>
    <t xml:space="preserve">                            Продовження додатка 1</t>
  </si>
  <si>
    <t xml:space="preserve">                Продовження додатка 1</t>
  </si>
  <si>
    <t xml:space="preserve">                                  Продовження додатка 1</t>
  </si>
  <si>
    <t xml:space="preserve">                                     Продовження додатка 1</t>
  </si>
  <si>
    <t xml:space="preserve">Реалізовано проекти-переможці конкурсу "Громадський бюджет-2020", "Громадський бюджет-2021" </t>
  </si>
  <si>
    <t>Утримання об'єктів (елементів) благоустрою, територій загального користування Саксаганського району Утримання об'єктів (елементів) благоустрою, територій загального користування Саксаганського району</t>
  </si>
  <si>
    <t>Демонтаж об'єктів благоустрою</t>
  </si>
  <si>
    <t>Облаштування системою відеоспостереження парк Саксаганський</t>
  </si>
  <si>
    <t>Капітальний ремонт елементів благоустрою у парку Саксаганському з облаштуванням території входу</t>
  </si>
  <si>
    <t>Капітальний ремонт пам'ятника О.М. Горькому, розташованого навпроти будинку 2 на вулиці Володимира Великого та облаштування прилеглої території</t>
  </si>
  <si>
    <t>Додаток 1 
до Програми з благоустрою території Саксаганського району на 2020 –2022 роки (пункт 6.2 розділу 6)</t>
  </si>
  <si>
    <t xml:space="preserve">                            </t>
  </si>
  <si>
    <t xml:space="preserve">   Вікторія Ступнік</t>
  </si>
  <si>
    <t>Придбання та встановлення лавки зі спинкою в місці загального користування за адресою: мікрорайон Сонячний, 5 та дитячої каруселі</t>
  </si>
  <si>
    <t>Голова постійної комісії районної у місті ради                                           з питань регламенту, законності, правопорядку,                                            депутатської діяльності та етики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</si>
</sst>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0000A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2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justify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right" vertical="center" wrapText="1"/>
    </xf>
    <xf numFmtId="0" fontId="1" fillId="0" borderId="0" xfId="0" applyFont="1"/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4" fontId="3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/>
    <xf numFmtId="0" fontId="1" fillId="0" borderId="0" xfId="0" applyFont="1" applyAlignment="1">
      <alignment horizontal="justify" vertical="center"/>
    </xf>
    <xf numFmtId="0" fontId="6" fillId="0" borderId="0" xfId="0" applyFont="1" applyBorder="1"/>
    <xf numFmtId="0" fontId="3" fillId="0" borderId="1" xfId="0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left" wrapText="1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9"/>
  <sheetViews>
    <sheetView tabSelected="1" view="pageBreakPreview" topLeftCell="A91" zoomScale="60" zoomScaleNormal="100" workbookViewId="0">
      <selection activeCell="B97" sqref="B97:K97"/>
    </sheetView>
  </sheetViews>
  <sheetFormatPr defaultRowHeight="15" x14ac:dyDescent="0.25"/>
  <cols>
    <col min="1" max="1" width="9.28515625" style="1" bestFit="1" customWidth="1"/>
    <col min="2" max="2" width="15.85546875" style="1" customWidth="1"/>
    <col min="3" max="3" width="54" style="1" customWidth="1"/>
    <col min="4" max="4" width="9.28515625" style="1" bestFit="1" customWidth="1"/>
    <col min="5" max="5" width="16.28515625" style="1" customWidth="1"/>
    <col min="6" max="6" width="14.28515625" style="1" customWidth="1"/>
    <col min="7" max="10" width="14.85546875" style="1" bestFit="1" customWidth="1"/>
    <col min="11" max="11" width="16.140625" style="1" customWidth="1"/>
    <col min="12" max="12" width="18.28515625" style="1" customWidth="1"/>
  </cols>
  <sheetData>
    <row r="1" spans="1:12" ht="165.75" customHeight="1" x14ac:dyDescent="0.4">
      <c r="A1" s="15"/>
      <c r="B1" s="15"/>
      <c r="C1" s="15"/>
      <c r="D1" s="15"/>
      <c r="E1" s="15"/>
      <c r="F1" s="15"/>
      <c r="G1" s="15"/>
      <c r="H1" s="15"/>
      <c r="I1" s="15"/>
      <c r="J1" s="38" t="s">
        <v>99</v>
      </c>
      <c r="K1" s="38"/>
      <c r="L1" s="38"/>
    </row>
    <row r="2" spans="1:12" ht="87.75" customHeight="1" x14ac:dyDescent="0.4">
      <c r="A2" s="33" t="s">
        <v>86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2" ht="22.5" customHeight="1" x14ac:dyDescent="0.25">
      <c r="A3" s="30" t="s">
        <v>0</v>
      </c>
      <c r="B3" s="30" t="s">
        <v>1</v>
      </c>
      <c r="C3" s="30" t="s">
        <v>2</v>
      </c>
      <c r="D3" s="30" t="s">
        <v>3</v>
      </c>
      <c r="E3" s="30" t="s">
        <v>4</v>
      </c>
      <c r="F3" s="30" t="s">
        <v>5</v>
      </c>
      <c r="G3" s="30" t="s">
        <v>6</v>
      </c>
      <c r="H3" s="30"/>
      <c r="I3" s="30"/>
      <c r="J3" s="30"/>
      <c r="K3" s="30"/>
      <c r="L3" s="30" t="s">
        <v>7</v>
      </c>
    </row>
    <row r="4" spans="1:12" ht="65.25" customHeight="1" x14ac:dyDescent="0.25">
      <c r="A4" s="30"/>
      <c r="B4" s="30"/>
      <c r="C4" s="30"/>
      <c r="D4" s="30"/>
      <c r="E4" s="30"/>
      <c r="F4" s="30"/>
      <c r="G4" s="3">
        <v>2020</v>
      </c>
      <c r="H4" s="3">
        <v>2021</v>
      </c>
      <c r="I4" s="3">
        <v>2022</v>
      </c>
      <c r="J4" s="3">
        <v>2023</v>
      </c>
      <c r="K4" s="3" t="s">
        <v>8</v>
      </c>
      <c r="L4" s="30"/>
    </row>
    <row r="5" spans="1:12" x14ac:dyDescent="0.25">
      <c r="A5" s="3">
        <v>1</v>
      </c>
      <c r="B5" s="3">
        <v>2</v>
      </c>
      <c r="C5" s="3">
        <v>3</v>
      </c>
      <c r="D5" s="3">
        <v>4</v>
      </c>
      <c r="E5" s="4">
        <v>5</v>
      </c>
      <c r="F5" s="4">
        <v>6</v>
      </c>
      <c r="G5" s="3">
        <v>7</v>
      </c>
      <c r="H5" s="3">
        <v>8</v>
      </c>
      <c r="I5" s="3">
        <v>9</v>
      </c>
      <c r="J5" s="3">
        <v>10</v>
      </c>
      <c r="K5" s="3">
        <v>11</v>
      </c>
      <c r="L5" s="4">
        <v>12</v>
      </c>
    </row>
    <row r="6" spans="1:12" ht="35.25" customHeight="1" x14ac:dyDescent="0.25">
      <c r="A6" s="37">
        <v>1</v>
      </c>
      <c r="B6" s="30" t="s">
        <v>94</v>
      </c>
      <c r="C6" s="5" t="s">
        <v>10</v>
      </c>
      <c r="D6" s="30" t="s">
        <v>11</v>
      </c>
      <c r="E6" s="30" t="s">
        <v>12</v>
      </c>
      <c r="F6" s="30" t="s">
        <v>13</v>
      </c>
      <c r="G6" s="6">
        <v>9208920</v>
      </c>
      <c r="H6" s="7">
        <v>9244920</v>
      </c>
      <c r="I6" s="6">
        <f>MROUND(H6*1.062,1)</f>
        <v>9818105</v>
      </c>
      <c r="J6" s="6">
        <f>MROUND(I6*1.053,1)</f>
        <v>10338465</v>
      </c>
      <c r="K6" s="6">
        <f>G6+H6+I6+J6</f>
        <v>38610410</v>
      </c>
      <c r="L6" s="30" t="s">
        <v>85</v>
      </c>
    </row>
    <row r="7" spans="1:12" ht="39.75" customHeight="1" x14ac:dyDescent="0.25">
      <c r="A7" s="37"/>
      <c r="B7" s="30"/>
      <c r="C7" s="5" t="s">
        <v>14</v>
      </c>
      <c r="D7" s="30"/>
      <c r="E7" s="30"/>
      <c r="F7" s="30"/>
      <c r="G7" s="6">
        <v>3120360</v>
      </c>
      <c r="H7" s="7">
        <v>3840600</v>
      </c>
      <c r="I7" s="6">
        <f t="shared" ref="I7:I16" si="0">MROUND(H7*1.062,1)</f>
        <v>4078717</v>
      </c>
      <c r="J7" s="6">
        <f t="shared" ref="J7:J16" si="1">MROUND(I7*1.053,1)</f>
        <v>4294889</v>
      </c>
      <c r="K7" s="6">
        <f t="shared" ref="K7:K16" si="2">G7+H7+I7+J7</f>
        <v>15334566</v>
      </c>
      <c r="L7" s="30"/>
    </row>
    <row r="8" spans="1:12" ht="32.25" customHeight="1" x14ac:dyDescent="0.25">
      <c r="A8" s="37"/>
      <c r="B8" s="30"/>
      <c r="C8" s="5" t="s">
        <v>15</v>
      </c>
      <c r="D8" s="30"/>
      <c r="E8" s="30"/>
      <c r="F8" s="30"/>
      <c r="G8" s="6">
        <v>712332</v>
      </c>
      <c r="H8" s="7">
        <v>764340</v>
      </c>
      <c r="I8" s="6">
        <f t="shared" si="0"/>
        <v>811729</v>
      </c>
      <c r="J8" s="6">
        <f t="shared" si="1"/>
        <v>854751</v>
      </c>
      <c r="K8" s="6">
        <f t="shared" si="2"/>
        <v>3143152</v>
      </c>
      <c r="L8" s="30"/>
    </row>
    <row r="9" spans="1:12" ht="30" customHeight="1" x14ac:dyDescent="0.25">
      <c r="A9" s="37"/>
      <c r="B9" s="30"/>
      <c r="C9" s="5" t="s">
        <v>16</v>
      </c>
      <c r="D9" s="30"/>
      <c r="E9" s="30"/>
      <c r="F9" s="30"/>
      <c r="G9" s="6">
        <v>622260</v>
      </c>
      <c r="H9" s="7">
        <v>667680</v>
      </c>
      <c r="I9" s="6">
        <f t="shared" si="0"/>
        <v>709076</v>
      </c>
      <c r="J9" s="6">
        <f t="shared" si="1"/>
        <v>746657</v>
      </c>
      <c r="K9" s="6">
        <f t="shared" si="2"/>
        <v>2745673</v>
      </c>
      <c r="L9" s="30"/>
    </row>
    <row r="10" spans="1:12" ht="30" customHeight="1" x14ac:dyDescent="0.25">
      <c r="A10" s="37"/>
      <c r="B10" s="30"/>
      <c r="C10" s="8" t="s">
        <v>17</v>
      </c>
      <c r="D10" s="30"/>
      <c r="E10" s="30"/>
      <c r="F10" s="30"/>
      <c r="G10" s="6">
        <v>139800</v>
      </c>
      <c r="H10" s="7">
        <v>452820</v>
      </c>
      <c r="I10" s="6">
        <f t="shared" si="0"/>
        <v>480895</v>
      </c>
      <c r="J10" s="6">
        <f t="shared" si="1"/>
        <v>506382</v>
      </c>
      <c r="K10" s="6">
        <f t="shared" si="2"/>
        <v>1579897</v>
      </c>
      <c r="L10" s="30"/>
    </row>
    <row r="11" spans="1:12" ht="63.75" customHeight="1" x14ac:dyDescent="0.25">
      <c r="A11" s="37"/>
      <c r="B11" s="30"/>
      <c r="C11" s="5" t="s">
        <v>18</v>
      </c>
      <c r="D11" s="30"/>
      <c r="E11" s="30"/>
      <c r="F11" s="30"/>
      <c r="G11" s="6">
        <v>12800</v>
      </c>
      <c r="H11" s="7">
        <v>14000</v>
      </c>
      <c r="I11" s="6">
        <f t="shared" si="0"/>
        <v>14868</v>
      </c>
      <c r="J11" s="6">
        <f t="shared" si="1"/>
        <v>15656</v>
      </c>
      <c r="K11" s="6">
        <f t="shared" si="2"/>
        <v>57324</v>
      </c>
      <c r="L11" s="30"/>
    </row>
    <row r="12" spans="1:12" ht="65.25" customHeight="1" x14ac:dyDescent="0.25">
      <c r="A12" s="37"/>
      <c r="B12" s="30"/>
      <c r="C12" s="5" t="s">
        <v>19</v>
      </c>
      <c r="D12" s="30"/>
      <c r="E12" s="30"/>
      <c r="F12" s="30"/>
      <c r="G12" s="6">
        <v>10500</v>
      </c>
      <c r="H12" s="7">
        <v>12000</v>
      </c>
      <c r="I12" s="6">
        <f t="shared" si="0"/>
        <v>12744</v>
      </c>
      <c r="J12" s="6">
        <f t="shared" si="1"/>
        <v>13419</v>
      </c>
      <c r="K12" s="6">
        <f t="shared" si="2"/>
        <v>48663</v>
      </c>
      <c r="L12" s="30"/>
    </row>
    <row r="13" spans="1:12" ht="37.5" customHeight="1" x14ac:dyDescent="0.25">
      <c r="A13" s="37"/>
      <c r="B13" s="30"/>
      <c r="C13" s="5" t="s">
        <v>20</v>
      </c>
      <c r="D13" s="30"/>
      <c r="E13" s="30"/>
      <c r="F13" s="30"/>
      <c r="G13" s="6">
        <v>844878</v>
      </c>
      <c r="H13" s="7">
        <v>909840</v>
      </c>
      <c r="I13" s="6">
        <f t="shared" si="0"/>
        <v>966250</v>
      </c>
      <c r="J13" s="6">
        <f t="shared" si="1"/>
        <v>1017461</v>
      </c>
      <c r="K13" s="6">
        <f t="shared" si="2"/>
        <v>3738429</v>
      </c>
      <c r="L13" s="30"/>
    </row>
    <row r="14" spans="1:12" ht="45" customHeight="1" x14ac:dyDescent="0.25">
      <c r="A14" s="37"/>
      <c r="B14" s="30"/>
      <c r="C14" s="5" t="s">
        <v>21</v>
      </c>
      <c r="D14" s="30"/>
      <c r="E14" s="30"/>
      <c r="F14" s="30"/>
      <c r="G14" s="6">
        <v>1708810</v>
      </c>
      <c r="H14" s="7">
        <v>1833600</v>
      </c>
      <c r="I14" s="6">
        <f t="shared" si="0"/>
        <v>1947283</v>
      </c>
      <c r="J14" s="6">
        <f t="shared" si="1"/>
        <v>2050489</v>
      </c>
      <c r="K14" s="6">
        <f t="shared" si="2"/>
        <v>7540182</v>
      </c>
      <c r="L14" s="30"/>
    </row>
    <row r="15" spans="1:12" ht="46.5" customHeight="1" x14ac:dyDescent="0.25">
      <c r="A15" s="37"/>
      <c r="B15" s="30"/>
      <c r="C15" s="5" t="s">
        <v>22</v>
      </c>
      <c r="D15" s="30"/>
      <c r="E15" s="30"/>
      <c r="F15" s="30"/>
      <c r="G15" s="6">
        <v>183570</v>
      </c>
      <c r="H15" s="7">
        <v>106500</v>
      </c>
      <c r="I15" s="6">
        <f t="shared" si="0"/>
        <v>113103</v>
      </c>
      <c r="J15" s="6">
        <f t="shared" si="1"/>
        <v>119097</v>
      </c>
      <c r="K15" s="6">
        <f t="shared" si="2"/>
        <v>522270</v>
      </c>
      <c r="L15" s="30"/>
    </row>
    <row r="16" spans="1:12" ht="42.75" customHeight="1" x14ac:dyDescent="0.25">
      <c r="A16" s="37"/>
      <c r="B16" s="30"/>
      <c r="C16" s="5" t="s">
        <v>23</v>
      </c>
      <c r="D16" s="30"/>
      <c r="E16" s="30"/>
      <c r="F16" s="30"/>
      <c r="G16" s="6">
        <v>3486740</v>
      </c>
      <c r="H16" s="7">
        <v>3741300</v>
      </c>
      <c r="I16" s="6">
        <f t="shared" si="0"/>
        <v>3973261</v>
      </c>
      <c r="J16" s="6">
        <f t="shared" si="1"/>
        <v>4183844</v>
      </c>
      <c r="K16" s="6">
        <f t="shared" si="2"/>
        <v>15385145</v>
      </c>
      <c r="L16" s="30"/>
    </row>
    <row r="17" spans="1:12" ht="71.25" customHeight="1" x14ac:dyDescent="0.25">
      <c r="A17" s="16"/>
      <c r="B17" s="17"/>
      <c r="C17" s="17"/>
      <c r="D17" s="18"/>
      <c r="E17" s="18"/>
      <c r="F17" s="26">
        <v>2</v>
      </c>
      <c r="G17" s="19"/>
      <c r="H17" s="20"/>
      <c r="I17" s="19"/>
      <c r="J17" s="19"/>
      <c r="K17" s="31" t="s">
        <v>87</v>
      </c>
      <c r="L17" s="31"/>
    </row>
    <row r="18" spans="1:12" ht="22.5" customHeight="1" x14ac:dyDescent="0.25">
      <c r="A18" s="3">
        <v>1</v>
      </c>
      <c r="B18" s="3">
        <v>2</v>
      </c>
      <c r="C18" s="3">
        <v>3</v>
      </c>
      <c r="D18" s="3">
        <v>4</v>
      </c>
      <c r="E18" s="4">
        <v>5</v>
      </c>
      <c r="F18" s="4">
        <v>6</v>
      </c>
      <c r="G18" s="3">
        <v>7</v>
      </c>
      <c r="H18" s="3">
        <v>8</v>
      </c>
      <c r="I18" s="3">
        <v>9</v>
      </c>
      <c r="J18" s="3">
        <v>10</v>
      </c>
      <c r="K18" s="3">
        <v>11</v>
      </c>
      <c r="L18" s="4">
        <v>12</v>
      </c>
    </row>
    <row r="19" spans="1:12" ht="47.25" customHeight="1" x14ac:dyDescent="0.25">
      <c r="A19" s="30">
        <v>1</v>
      </c>
      <c r="B19" s="30" t="s">
        <v>9</v>
      </c>
      <c r="C19" s="5" t="s">
        <v>24</v>
      </c>
      <c r="D19" s="30" t="s">
        <v>11</v>
      </c>
      <c r="E19" s="30" t="s">
        <v>12</v>
      </c>
      <c r="F19" s="30" t="s">
        <v>13</v>
      </c>
      <c r="G19" s="6">
        <v>119568</v>
      </c>
      <c r="H19" s="7">
        <v>128320</v>
      </c>
      <c r="I19" s="6">
        <f>MROUND(H19*1.062,1)</f>
        <v>136276</v>
      </c>
      <c r="J19" s="6">
        <f>MROUND(I19*1.053,1)</f>
        <v>143499</v>
      </c>
      <c r="K19" s="6">
        <f t="shared" ref="K19:K31" si="3">G19+H19+I19+J19</f>
        <v>527663</v>
      </c>
      <c r="L19" s="30" t="str">
        <f>L6</f>
        <v>Функціонування об’єктів благоустрою в належному санітарно-технічному стані, доглянуті території загального користування в межах району</v>
      </c>
    </row>
    <row r="20" spans="1:12" ht="66" customHeight="1" x14ac:dyDescent="0.25">
      <c r="A20" s="30"/>
      <c r="B20" s="30"/>
      <c r="C20" s="2" t="s">
        <v>25</v>
      </c>
      <c r="D20" s="30"/>
      <c r="E20" s="30"/>
      <c r="F20" s="30"/>
      <c r="G20" s="6">
        <v>41000</v>
      </c>
      <c r="H20" s="7">
        <v>49200</v>
      </c>
      <c r="I20" s="6">
        <f t="shared" ref="I20:I31" si="4">MROUND(H20*1.062,1)</f>
        <v>52250</v>
      </c>
      <c r="J20" s="6">
        <f t="shared" ref="J20:J31" si="5">MROUND(I20*1.053,1)</f>
        <v>55019</v>
      </c>
      <c r="K20" s="6">
        <f t="shared" si="3"/>
        <v>197469</v>
      </c>
      <c r="L20" s="30"/>
    </row>
    <row r="21" spans="1:12" ht="60" customHeight="1" x14ac:dyDescent="0.25">
      <c r="A21" s="30"/>
      <c r="B21" s="30"/>
      <c r="C21" s="5" t="s">
        <v>26</v>
      </c>
      <c r="D21" s="30"/>
      <c r="E21" s="30"/>
      <c r="F21" s="30"/>
      <c r="G21" s="6">
        <v>1100</v>
      </c>
      <c r="H21" s="7">
        <v>1450</v>
      </c>
      <c r="I21" s="6">
        <f t="shared" si="4"/>
        <v>1540</v>
      </c>
      <c r="J21" s="6">
        <f t="shared" si="5"/>
        <v>1622</v>
      </c>
      <c r="K21" s="6">
        <f t="shared" si="3"/>
        <v>5712</v>
      </c>
      <c r="L21" s="30"/>
    </row>
    <row r="22" spans="1:12" ht="63.75" customHeight="1" x14ac:dyDescent="0.25">
      <c r="A22" s="30"/>
      <c r="B22" s="30"/>
      <c r="C22" s="5" t="s">
        <v>27</v>
      </c>
      <c r="D22" s="30"/>
      <c r="E22" s="30"/>
      <c r="F22" s="30"/>
      <c r="G22" s="6">
        <v>2340000</v>
      </c>
      <c r="H22" s="7">
        <v>6975360</v>
      </c>
      <c r="I22" s="6">
        <f t="shared" si="4"/>
        <v>7407832</v>
      </c>
      <c r="J22" s="6">
        <f t="shared" si="5"/>
        <v>7800447</v>
      </c>
      <c r="K22" s="6">
        <f t="shared" si="3"/>
        <v>24523639</v>
      </c>
      <c r="L22" s="30"/>
    </row>
    <row r="23" spans="1:12" ht="69.75" customHeight="1" x14ac:dyDescent="0.25">
      <c r="A23" s="30"/>
      <c r="B23" s="30"/>
      <c r="C23" s="5" t="s">
        <v>28</v>
      </c>
      <c r="D23" s="30"/>
      <c r="E23" s="30"/>
      <c r="F23" s="30"/>
      <c r="G23" s="6">
        <v>1170000</v>
      </c>
      <c r="H23" s="7">
        <v>1464645</v>
      </c>
      <c r="I23" s="6">
        <f t="shared" si="4"/>
        <v>1555453</v>
      </c>
      <c r="J23" s="6">
        <f t="shared" si="5"/>
        <v>1637892</v>
      </c>
      <c r="K23" s="6">
        <f t="shared" si="3"/>
        <v>5827990</v>
      </c>
      <c r="L23" s="30"/>
    </row>
    <row r="24" spans="1:12" ht="69" customHeight="1" x14ac:dyDescent="0.25">
      <c r="A24" s="30"/>
      <c r="B24" s="30"/>
      <c r="C24" s="5" t="s">
        <v>29</v>
      </c>
      <c r="D24" s="30"/>
      <c r="E24" s="30"/>
      <c r="F24" s="30"/>
      <c r="G24" s="6">
        <v>4250000</v>
      </c>
      <c r="H24" s="7">
        <v>4250000</v>
      </c>
      <c r="I24" s="6">
        <f t="shared" si="4"/>
        <v>4513500</v>
      </c>
      <c r="J24" s="6">
        <f t="shared" si="5"/>
        <v>4752716</v>
      </c>
      <c r="K24" s="6">
        <f t="shared" si="3"/>
        <v>17766216</v>
      </c>
      <c r="L24" s="30"/>
    </row>
    <row r="25" spans="1:12" ht="33.75" customHeight="1" x14ac:dyDescent="0.25">
      <c r="A25" s="30"/>
      <c r="B25" s="30"/>
      <c r="C25" s="5" t="s">
        <v>30</v>
      </c>
      <c r="D25" s="30"/>
      <c r="E25" s="30"/>
      <c r="F25" s="30"/>
      <c r="G25" s="6">
        <v>219508</v>
      </c>
      <c r="H25" s="6">
        <v>259500</v>
      </c>
      <c r="I25" s="6">
        <f t="shared" si="4"/>
        <v>275589</v>
      </c>
      <c r="J25" s="6">
        <f t="shared" si="5"/>
        <v>290195</v>
      </c>
      <c r="K25" s="6">
        <f t="shared" si="3"/>
        <v>1044792</v>
      </c>
      <c r="L25" s="30"/>
    </row>
    <row r="26" spans="1:12" ht="30" customHeight="1" x14ac:dyDescent="0.25">
      <c r="A26" s="30"/>
      <c r="B26" s="30"/>
      <c r="C26" s="5" t="s">
        <v>31</v>
      </c>
      <c r="D26" s="30"/>
      <c r="E26" s="30"/>
      <c r="F26" s="30"/>
      <c r="G26" s="6">
        <v>3438192</v>
      </c>
      <c r="H26" s="6">
        <v>3620416</v>
      </c>
      <c r="I26" s="6">
        <f t="shared" si="4"/>
        <v>3844882</v>
      </c>
      <c r="J26" s="6">
        <f t="shared" si="5"/>
        <v>4048661</v>
      </c>
      <c r="K26" s="6">
        <f t="shared" si="3"/>
        <v>14952151</v>
      </c>
      <c r="L26" s="30"/>
    </row>
    <row r="27" spans="1:12" ht="90" customHeight="1" x14ac:dyDescent="0.25">
      <c r="A27" s="37">
        <v>2</v>
      </c>
      <c r="B27" s="30" t="s">
        <v>32</v>
      </c>
      <c r="C27" s="9" t="s">
        <v>33</v>
      </c>
      <c r="D27" s="30" t="s">
        <v>11</v>
      </c>
      <c r="E27" s="32" t="s">
        <v>12</v>
      </c>
      <c r="F27" s="32" t="s">
        <v>13</v>
      </c>
      <c r="G27" s="10">
        <v>761250</v>
      </c>
      <c r="H27" s="6">
        <v>816750</v>
      </c>
      <c r="I27" s="6">
        <f t="shared" si="4"/>
        <v>867389</v>
      </c>
      <c r="J27" s="6">
        <f t="shared" si="5"/>
        <v>913361</v>
      </c>
      <c r="K27" s="6">
        <f t="shared" si="3"/>
        <v>3358750</v>
      </c>
      <c r="L27" s="30" t="s">
        <v>34</v>
      </c>
    </row>
    <row r="28" spans="1:12" ht="57.75" customHeight="1" x14ac:dyDescent="0.25">
      <c r="A28" s="37"/>
      <c r="B28" s="30"/>
      <c r="C28" s="2" t="s">
        <v>35</v>
      </c>
      <c r="D28" s="30"/>
      <c r="E28" s="32"/>
      <c r="F28" s="32"/>
      <c r="G28" s="7">
        <v>875000</v>
      </c>
      <c r="H28" s="6">
        <v>937500</v>
      </c>
      <c r="I28" s="6">
        <f t="shared" si="4"/>
        <v>995625</v>
      </c>
      <c r="J28" s="6">
        <f t="shared" si="5"/>
        <v>1048393</v>
      </c>
      <c r="K28" s="6">
        <f t="shared" si="3"/>
        <v>3856518</v>
      </c>
      <c r="L28" s="30"/>
    </row>
    <row r="29" spans="1:12" ht="60" customHeight="1" x14ac:dyDescent="0.25">
      <c r="A29" s="37"/>
      <c r="B29" s="30"/>
      <c r="C29" s="2" t="s">
        <v>36</v>
      </c>
      <c r="D29" s="30"/>
      <c r="E29" s="32"/>
      <c r="F29" s="32"/>
      <c r="G29" s="7">
        <v>1125000</v>
      </c>
      <c r="H29" s="6">
        <v>1207250</v>
      </c>
      <c r="I29" s="6">
        <f t="shared" si="4"/>
        <v>1282100</v>
      </c>
      <c r="J29" s="6">
        <f t="shared" si="5"/>
        <v>1350051</v>
      </c>
      <c r="K29" s="6">
        <f t="shared" si="3"/>
        <v>4964401</v>
      </c>
      <c r="L29" s="30"/>
    </row>
    <row r="30" spans="1:12" ht="45" customHeight="1" x14ac:dyDescent="0.25">
      <c r="A30" s="37"/>
      <c r="B30" s="30"/>
      <c r="C30" s="2" t="s">
        <v>37</v>
      </c>
      <c r="D30" s="30"/>
      <c r="E30" s="32"/>
      <c r="F30" s="32"/>
      <c r="G30" s="7">
        <v>33750</v>
      </c>
      <c r="H30" s="6">
        <v>46300</v>
      </c>
      <c r="I30" s="6">
        <f t="shared" si="4"/>
        <v>49171</v>
      </c>
      <c r="J30" s="6">
        <f t="shared" si="5"/>
        <v>51777</v>
      </c>
      <c r="K30" s="6">
        <f t="shared" si="3"/>
        <v>180998</v>
      </c>
      <c r="L30" s="30"/>
    </row>
    <row r="31" spans="1:12" ht="39.75" customHeight="1" x14ac:dyDescent="0.25">
      <c r="A31" s="37"/>
      <c r="B31" s="30"/>
      <c r="C31" s="2" t="s">
        <v>38</v>
      </c>
      <c r="D31" s="30"/>
      <c r="E31" s="32"/>
      <c r="F31" s="32"/>
      <c r="G31" s="6">
        <v>270000</v>
      </c>
      <c r="H31" s="6">
        <v>193160</v>
      </c>
      <c r="I31" s="6">
        <f t="shared" si="4"/>
        <v>205136</v>
      </c>
      <c r="J31" s="6">
        <f t="shared" si="5"/>
        <v>216008</v>
      </c>
      <c r="K31" s="6">
        <f t="shared" si="3"/>
        <v>884304</v>
      </c>
      <c r="L31" s="30"/>
    </row>
    <row r="32" spans="1:12" ht="63" customHeight="1" x14ac:dyDescent="0.25">
      <c r="A32" s="21"/>
      <c r="B32" s="18"/>
      <c r="C32" s="22"/>
      <c r="D32" s="18"/>
      <c r="E32" s="23"/>
      <c r="F32" s="25">
        <v>3</v>
      </c>
      <c r="G32" s="19"/>
      <c r="H32" s="19"/>
      <c r="I32" s="19"/>
      <c r="J32" s="19"/>
      <c r="K32" s="31" t="s">
        <v>88</v>
      </c>
      <c r="L32" s="31"/>
    </row>
    <row r="33" spans="1:12" ht="27.75" customHeight="1" x14ac:dyDescent="0.25">
      <c r="A33" s="3">
        <v>1</v>
      </c>
      <c r="B33" s="3">
        <v>2</v>
      </c>
      <c r="C33" s="3">
        <v>3</v>
      </c>
      <c r="D33" s="3">
        <v>4</v>
      </c>
      <c r="E33" s="4">
        <v>5</v>
      </c>
      <c r="F33" s="4">
        <v>6</v>
      </c>
      <c r="G33" s="3">
        <v>7</v>
      </c>
      <c r="H33" s="3">
        <v>8</v>
      </c>
      <c r="I33" s="3">
        <v>9</v>
      </c>
      <c r="J33" s="3">
        <v>10</v>
      </c>
      <c r="K33" s="3">
        <v>11</v>
      </c>
      <c r="L33" s="4">
        <v>12</v>
      </c>
    </row>
    <row r="34" spans="1:12" ht="24" customHeight="1" x14ac:dyDescent="0.25">
      <c r="A34" s="30">
        <v>2</v>
      </c>
      <c r="B34" s="30" t="s">
        <v>32</v>
      </c>
      <c r="C34" s="5" t="s">
        <v>95</v>
      </c>
      <c r="D34" s="30" t="s">
        <v>11</v>
      </c>
      <c r="E34" s="32" t="s">
        <v>12</v>
      </c>
      <c r="F34" s="32" t="s">
        <v>13</v>
      </c>
      <c r="G34" s="6">
        <v>330000</v>
      </c>
      <c r="H34" s="6">
        <v>354200</v>
      </c>
      <c r="I34" s="6">
        <v>0</v>
      </c>
      <c r="J34" s="6">
        <v>0</v>
      </c>
      <c r="K34" s="6">
        <f>G34+H34+I34+J34</f>
        <v>684200</v>
      </c>
      <c r="L34" s="30" t="s">
        <v>34</v>
      </c>
    </row>
    <row r="35" spans="1:12" ht="54" customHeight="1" x14ac:dyDescent="0.25">
      <c r="A35" s="30"/>
      <c r="B35" s="30"/>
      <c r="C35" s="5" t="s">
        <v>39</v>
      </c>
      <c r="D35" s="30"/>
      <c r="E35" s="32"/>
      <c r="F35" s="32"/>
      <c r="G35" s="6">
        <f>214620-44550</f>
        <v>170070</v>
      </c>
      <c r="H35" s="6">
        <v>230300</v>
      </c>
      <c r="I35" s="6">
        <f>MROUND(H35*1.062,1)</f>
        <v>244579</v>
      </c>
      <c r="J35" s="6">
        <f>MROUND(I35*1.053,1)</f>
        <v>257542</v>
      </c>
      <c r="K35" s="6">
        <f t="shared" ref="K35:K47" si="6">G35+H35+I35+J35</f>
        <v>902491</v>
      </c>
      <c r="L35" s="30"/>
    </row>
    <row r="36" spans="1:12" ht="34.5" customHeight="1" x14ac:dyDescent="0.25">
      <c r="A36" s="30"/>
      <c r="B36" s="30"/>
      <c r="C36" s="5" t="s">
        <v>40</v>
      </c>
      <c r="D36" s="30"/>
      <c r="E36" s="32"/>
      <c r="F36" s="32"/>
      <c r="G36" s="6">
        <v>82892</v>
      </c>
      <c r="H36" s="6">
        <v>88950</v>
      </c>
      <c r="I36" s="6">
        <f>MROUND(H36*1.062,1)</f>
        <v>94465</v>
      </c>
      <c r="J36" s="6">
        <f>MROUND(I36*1.053,1)</f>
        <v>99472</v>
      </c>
      <c r="K36" s="6">
        <f t="shared" si="6"/>
        <v>365779</v>
      </c>
      <c r="L36" s="30"/>
    </row>
    <row r="37" spans="1:12" ht="54" customHeight="1" x14ac:dyDescent="0.25">
      <c r="A37" s="30"/>
      <c r="B37" s="30"/>
      <c r="C37" s="5" t="s">
        <v>41</v>
      </c>
      <c r="D37" s="30"/>
      <c r="E37" s="32"/>
      <c r="F37" s="32"/>
      <c r="G37" s="6">
        <v>50000</v>
      </c>
      <c r="H37" s="6">
        <v>0</v>
      </c>
      <c r="I37" s="6">
        <v>0</v>
      </c>
      <c r="J37" s="6">
        <v>0</v>
      </c>
      <c r="K37" s="6">
        <f t="shared" si="6"/>
        <v>50000</v>
      </c>
      <c r="L37" s="30"/>
    </row>
    <row r="38" spans="1:12" ht="58.5" customHeight="1" x14ac:dyDescent="0.25">
      <c r="A38" s="37">
        <v>3</v>
      </c>
      <c r="B38" s="35" t="s">
        <v>42</v>
      </c>
      <c r="C38" s="5" t="s">
        <v>43</v>
      </c>
      <c r="D38" s="30" t="s">
        <v>11</v>
      </c>
      <c r="E38" s="32" t="s">
        <v>12</v>
      </c>
      <c r="F38" s="32" t="s">
        <v>13</v>
      </c>
      <c r="G38" s="10">
        <f>82700+44550</f>
        <v>127250</v>
      </c>
      <c r="H38" s="6">
        <v>394500</v>
      </c>
      <c r="I38" s="6">
        <v>0</v>
      </c>
      <c r="J38" s="6">
        <v>0</v>
      </c>
      <c r="K38" s="6">
        <f t="shared" si="6"/>
        <v>521750</v>
      </c>
      <c r="L38" s="32" t="s">
        <v>44</v>
      </c>
    </row>
    <row r="39" spans="1:12" ht="48.75" customHeight="1" x14ac:dyDescent="0.25">
      <c r="A39" s="37"/>
      <c r="B39" s="35"/>
      <c r="C39" s="5" t="s">
        <v>45</v>
      </c>
      <c r="D39" s="30"/>
      <c r="E39" s="32"/>
      <c r="F39" s="32"/>
      <c r="G39" s="10">
        <v>157500</v>
      </c>
      <c r="H39" s="6">
        <v>286200</v>
      </c>
      <c r="I39" s="6">
        <v>0</v>
      </c>
      <c r="J39" s="6">
        <v>0</v>
      </c>
      <c r="K39" s="6">
        <f t="shared" si="6"/>
        <v>443700</v>
      </c>
      <c r="L39" s="32"/>
    </row>
    <row r="40" spans="1:12" ht="40.5" customHeight="1" x14ac:dyDescent="0.25">
      <c r="A40" s="37"/>
      <c r="B40" s="35"/>
      <c r="C40" s="5" t="s">
        <v>46</v>
      </c>
      <c r="D40" s="30"/>
      <c r="E40" s="32"/>
      <c r="F40" s="32"/>
      <c r="G40" s="6">
        <v>244000</v>
      </c>
      <c r="H40" s="6">
        <v>737000</v>
      </c>
      <c r="I40" s="6">
        <v>0</v>
      </c>
      <c r="J40" s="6">
        <v>0</v>
      </c>
      <c r="K40" s="6">
        <f t="shared" si="6"/>
        <v>981000</v>
      </c>
      <c r="L40" s="32"/>
    </row>
    <row r="41" spans="1:12" ht="55.5" customHeight="1" x14ac:dyDescent="0.25">
      <c r="A41" s="37"/>
      <c r="B41" s="35"/>
      <c r="C41" s="5" t="s">
        <v>47</v>
      </c>
      <c r="D41" s="30"/>
      <c r="E41" s="32"/>
      <c r="F41" s="32"/>
      <c r="G41" s="6">
        <v>410000</v>
      </c>
      <c r="H41" s="6">
        <v>600000</v>
      </c>
      <c r="I41" s="6">
        <v>0</v>
      </c>
      <c r="J41" s="6">
        <v>0</v>
      </c>
      <c r="K41" s="6">
        <f t="shared" si="6"/>
        <v>1010000</v>
      </c>
      <c r="L41" s="32"/>
    </row>
    <row r="42" spans="1:12" ht="60" customHeight="1" x14ac:dyDescent="0.25">
      <c r="A42" s="37"/>
      <c r="B42" s="35"/>
      <c r="C42" s="5" t="s">
        <v>48</v>
      </c>
      <c r="D42" s="30"/>
      <c r="E42" s="32"/>
      <c r="F42" s="32"/>
      <c r="G42" s="6">
        <v>152000</v>
      </c>
      <c r="H42" s="6">
        <v>600000</v>
      </c>
      <c r="I42" s="6">
        <v>0</v>
      </c>
      <c r="J42" s="6">
        <v>0</v>
      </c>
      <c r="K42" s="6">
        <f t="shared" si="6"/>
        <v>752000</v>
      </c>
      <c r="L42" s="32"/>
    </row>
    <row r="43" spans="1:12" ht="37.5" customHeight="1" x14ac:dyDescent="0.25">
      <c r="A43" s="37"/>
      <c r="B43" s="35"/>
      <c r="C43" s="5" t="s">
        <v>49</v>
      </c>
      <c r="D43" s="30"/>
      <c r="E43" s="32"/>
      <c r="F43" s="32"/>
      <c r="G43" s="6">
        <v>1533900</v>
      </c>
      <c r="H43" s="6">
        <v>1526400</v>
      </c>
      <c r="I43" s="6">
        <v>0</v>
      </c>
      <c r="J43" s="6">
        <v>0</v>
      </c>
      <c r="K43" s="6">
        <f t="shared" si="6"/>
        <v>3060300</v>
      </c>
      <c r="L43" s="32"/>
    </row>
    <row r="44" spans="1:12" ht="60" customHeight="1" x14ac:dyDescent="0.25">
      <c r="A44" s="37"/>
      <c r="B44" s="35"/>
      <c r="C44" s="8" t="s">
        <v>50</v>
      </c>
      <c r="D44" s="30"/>
      <c r="E44" s="32"/>
      <c r="F44" s="32"/>
      <c r="G44" s="11">
        <v>1400000</v>
      </c>
      <c r="H44" s="6">
        <v>1475000</v>
      </c>
      <c r="I44" s="6">
        <v>0</v>
      </c>
      <c r="J44" s="6">
        <v>0</v>
      </c>
      <c r="K44" s="6">
        <f t="shared" si="6"/>
        <v>2875000</v>
      </c>
      <c r="L44" s="32"/>
    </row>
    <row r="45" spans="1:12" ht="56.25" customHeight="1" x14ac:dyDescent="0.25">
      <c r="A45" s="37"/>
      <c r="B45" s="35"/>
      <c r="C45" s="5" t="s">
        <v>51</v>
      </c>
      <c r="D45" s="30"/>
      <c r="E45" s="32"/>
      <c r="F45" s="32"/>
      <c r="G45" s="6">
        <v>500000</v>
      </c>
      <c r="H45" s="6">
        <v>500000</v>
      </c>
      <c r="I45" s="6">
        <v>0</v>
      </c>
      <c r="J45" s="6">
        <v>0</v>
      </c>
      <c r="K45" s="6">
        <f t="shared" si="6"/>
        <v>1000000</v>
      </c>
      <c r="L45" s="32"/>
    </row>
    <row r="46" spans="1:12" ht="66.75" customHeight="1" x14ac:dyDescent="0.25">
      <c r="A46" s="37"/>
      <c r="B46" s="35"/>
      <c r="C46" s="8" t="s">
        <v>52</v>
      </c>
      <c r="D46" s="30" t="s">
        <v>11</v>
      </c>
      <c r="E46" s="32" t="s">
        <v>12</v>
      </c>
      <c r="F46" s="32" t="s">
        <v>13</v>
      </c>
      <c r="G46" s="11">
        <v>636000</v>
      </c>
      <c r="H46" s="6">
        <v>1700000</v>
      </c>
      <c r="I46" s="6">
        <v>0</v>
      </c>
      <c r="J46" s="6">
        <v>0</v>
      </c>
      <c r="K46" s="6">
        <f t="shared" si="6"/>
        <v>2336000</v>
      </c>
      <c r="L46" s="32"/>
    </row>
    <row r="47" spans="1:12" ht="84" customHeight="1" x14ac:dyDescent="0.25">
      <c r="A47" s="37"/>
      <c r="B47" s="35"/>
      <c r="C47" s="5" t="s">
        <v>53</v>
      </c>
      <c r="D47" s="30"/>
      <c r="E47" s="32"/>
      <c r="F47" s="32"/>
      <c r="G47" s="6">
        <v>0</v>
      </c>
      <c r="H47" s="6">
        <v>1500000</v>
      </c>
      <c r="I47" s="6">
        <v>0</v>
      </c>
      <c r="J47" s="6">
        <v>0</v>
      </c>
      <c r="K47" s="6">
        <f t="shared" si="6"/>
        <v>1500000</v>
      </c>
      <c r="L47" s="32"/>
    </row>
    <row r="48" spans="1:12" ht="57" customHeight="1" x14ac:dyDescent="0.25">
      <c r="A48" s="21"/>
      <c r="B48" s="24"/>
      <c r="C48" s="17"/>
      <c r="D48" s="18"/>
      <c r="E48" s="23"/>
      <c r="F48" s="25">
        <v>4</v>
      </c>
      <c r="G48" s="19"/>
      <c r="H48" s="19"/>
      <c r="I48" s="19"/>
      <c r="J48" s="19"/>
      <c r="K48" s="31" t="s">
        <v>89</v>
      </c>
      <c r="L48" s="31"/>
    </row>
    <row r="49" spans="1:12" ht="30.75" customHeight="1" x14ac:dyDescent="0.25">
      <c r="A49" s="3">
        <v>1</v>
      </c>
      <c r="B49" s="3">
        <v>2</v>
      </c>
      <c r="C49" s="3">
        <v>3</v>
      </c>
      <c r="D49" s="3">
        <v>4</v>
      </c>
      <c r="E49" s="4">
        <v>5</v>
      </c>
      <c r="F49" s="4">
        <v>6</v>
      </c>
      <c r="G49" s="3">
        <v>7</v>
      </c>
      <c r="H49" s="3">
        <v>8</v>
      </c>
      <c r="I49" s="3">
        <v>9</v>
      </c>
      <c r="J49" s="3">
        <v>10</v>
      </c>
      <c r="K49" s="3">
        <v>11</v>
      </c>
      <c r="L49" s="4">
        <v>12</v>
      </c>
    </row>
    <row r="50" spans="1:12" ht="30" customHeight="1" x14ac:dyDescent="0.25">
      <c r="A50" s="30">
        <v>3</v>
      </c>
      <c r="B50" s="35" t="s">
        <v>42</v>
      </c>
      <c r="C50" s="5" t="s">
        <v>54</v>
      </c>
      <c r="D50" s="36" t="s">
        <v>11</v>
      </c>
      <c r="E50" s="32" t="s">
        <v>12</v>
      </c>
      <c r="F50" s="32" t="s">
        <v>13</v>
      </c>
      <c r="G50" s="6">
        <v>2500000</v>
      </c>
      <c r="H50" s="6">
        <v>2575000</v>
      </c>
      <c r="I50" s="6">
        <v>0</v>
      </c>
      <c r="J50" s="6">
        <v>0</v>
      </c>
      <c r="K50" s="6">
        <f>G50+H50+I50+J50</f>
        <v>5075000</v>
      </c>
      <c r="L50" s="30" t="s">
        <v>44</v>
      </c>
    </row>
    <row r="51" spans="1:12" ht="30" x14ac:dyDescent="0.25">
      <c r="A51" s="30"/>
      <c r="B51" s="35"/>
      <c r="C51" s="8" t="s">
        <v>55</v>
      </c>
      <c r="D51" s="36"/>
      <c r="E51" s="32"/>
      <c r="F51" s="32"/>
      <c r="G51" s="11">
        <v>1354550</v>
      </c>
      <c r="H51" s="6">
        <v>1480000</v>
      </c>
      <c r="I51" s="6">
        <v>0</v>
      </c>
      <c r="J51" s="6">
        <v>0</v>
      </c>
      <c r="K51" s="6">
        <f>G51+H51+I51</f>
        <v>2834550</v>
      </c>
      <c r="L51" s="30"/>
    </row>
    <row r="52" spans="1:12" ht="78.75" customHeight="1" x14ac:dyDescent="0.25">
      <c r="A52" s="30"/>
      <c r="B52" s="35"/>
      <c r="C52" s="8" t="s">
        <v>56</v>
      </c>
      <c r="D52" s="36"/>
      <c r="E52" s="32"/>
      <c r="F52" s="32"/>
      <c r="G52" s="11">
        <v>3284645</v>
      </c>
      <c r="H52" s="6">
        <v>3284645</v>
      </c>
      <c r="I52" s="6">
        <v>0</v>
      </c>
      <c r="J52" s="6">
        <v>0</v>
      </c>
      <c r="K52" s="6">
        <f t="shared" ref="K52:K55" si="7">G52+H52+I52</f>
        <v>6569290</v>
      </c>
      <c r="L52" s="30"/>
    </row>
    <row r="53" spans="1:12" ht="151.5" customHeight="1" x14ac:dyDescent="0.25">
      <c r="A53" s="30"/>
      <c r="B53" s="35"/>
      <c r="C53" s="5" t="s">
        <v>57</v>
      </c>
      <c r="D53" s="4" t="s">
        <v>11</v>
      </c>
      <c r="E53" s="12" t="s">
        <v>12</v>
      </c>
      <c r="F53" s="4" t="s">
        <v>58</v>
      </c>
      <c r="G53" s="6">
        <v>185000</v>
      </c>
      <c r="H53" s="6">
        <v>0</v>
      </c>
      <c r="I53" s="6">
        <v>0</v>
      </c>
      <c r="J53" s="6">
        <v>0</v>
      </c>
      <c r="K53" s="6">
        <f t="shared" si="7"/>
        <v>185000</v>
      </c>
      <c r="L53" s="30"/>
    </row>
    <row r="54" spans="1:12" ht="144.75" customHeight="1" x14ac:dyDescent="0.25">
      <c r="A54" s="30"/>
      <c r="B54" s="35"/>
      <c r="C54" s="5" t="s">
        <v>102</v>
      </c>
      <c r="D54" s="4" t="s">
        <v>11</v>
      </c>
      <c r="E54" s="12" t="s">
        <v>12</v>
      </c>
      <c r="F54" s="4" t="s">
        <v>58</v>
      </c>
      <c r="G54" s="6">
        <v>17500</v>
      </c>
      <c r="H54" s="6">
        <v>0</v>
      </c>
      <c r="I54" s="6">
        <v>0</v>
      </c>
      <c r="J54" s="6">
        <v>0</v>
      </c>
      <c r="K54" s="6">
        <f t="shared" si="7"/>
        <v>17500</v>
      </c>
      <c r="L54" s="30"/>
    </row>
    <row r="55" spans="1:12" ht="159" customHeight="1" x14ac:dyDescent="0.25">
      <c r="A55" s="30"/>
      <c r="B55" s="35"/>
      <c r="C55" s="5" t="s">
        <v>59</v>
      </c>
      <c r="D55" s="4" t="s">
        <v>11</v>
      </c>
      <c r="E55" s="12" t="s">
        <v>12</v>
      </c>
      <c r="F55" s="12" t="s">
        <v>13</v>
      </c>
      <c r="G55" s="6">
        <v>0</v>
      </c>
      <c r="H55" s="6">
        <v>1500000</v>
      </c>
      <c r="I55" s="6">
        <v>0</v>
      </c>
      <c r="J55" s="6">
        <v>0</v>
      </c>
      <c r="K55" s="6">
        <f t="shared" si="7"/>
        <v>1500000</v>
      </c>
      <c r="L55" s="30"/>
    </row>
    <row r="56" spans="1:12" ht="135" x14ac:dyDescent="0.25">
      <c r="A56" s="30"/>
      <c r="B56" s="35"/>
      <c r="C56" s="5" t="s">
        <v>96</v>
      </c>
      <c r="D56" s="4" t="s">
        <v>11</v>
      </c>
      <c r="E56" s="12" t="s">
        <v>12</v>
      </c>
      <c r="F56" s="12" t="s">
        <v>13</v>
      </c>
      <c r="G56" s="6">
        <v>0</v>
      </c>
      <c r="H56" s="6">
        <v>650000</v>
      </c>
      <c r="I56" s="6">
        <v>0</v>
      </c>
      <c r="J56" s="6">
        <v>0</v>
      </c>
      <c r="K56" s="6">
        <f>G56+H56+I56+J56</f>
        <v>650000</v>
      </c>
      <c r="L56" s="30"/>
    </row>
    <row r="57" spans="1:12" ht="62.25" customHeight="1" x14ac:dyDescent="0.25">
      <c r="A57" s="18"/>
      <c r="B57" s="24"/>
      <c r="C57" s="17"/>
      <c r="D57" s="18"/>
      <c r="E57" s="23"/>
      <c r="F57" s="25">
        <v>5</v>
      </c>
      <c r="G57" s="19"/>
      <c r="H57" s="19"/>
      <c r="I57" s="19"/>
      <c r="J57" s="19"/>
      <c r="K57" s="31" t="s">
        <v>90</v>
      </c>
      <c r="L57" s="31"/>
    </row>
    <row r="58" spans="1:12" ht="27" customHeight="1" x14ac:dyDescent="0.25">
      <c r="A58" s="3">
        <v>1</v>
      </c>
      <c r="B58" s="3">
        <v>2</v>
      </c>
      <c r="C58" s="3">
        <v>3</v>
      </c>
      <c r="D58" s="3">
        <v>4</v>
      </c>
      <c r="E58" s="4">
        <v>5</v>
      </c>
      <c r="F58" s="4">
        <v>6</v>
      </c>
      <c r="G58" s="3">
        <v>7</v>
      </c>
      <c r="H58" s="3">
        <v>8</v>
      </c>
      <c r="I58" s="3">
        <v>9</v>
      </c>
      <c r="J58" s="3">
        <v>10</v>
      </c>
      <c r="K58" s="3">
        <v>11</v>
      </c>
      <c r="L58" s="4">
        <v>12</v>
      </c>
    </row>
    <row r="59" spans="1:12" x14ac:dyDescent="0.25">
      <c r="A59" s="37">
        <v>4</v>
      </c>
      <c r="B59" s="35" t="s">
        <v>60</v>
      </c>
      <c r="C59" s="5" t="s">
        <v>61</v>
      </c>
      <c r="D59" s="30" t="s">
        <v>11</v>
      </c>
      <c r="E59" s="32" t="s">
        <v>12</v>
      </c>
      <c r="F59" s="30" t="s">
        <v>13</v>
      </c>
      <c r="G59" s="6">
        <v>356160</v>
      </c>
      <c r="H59" s="6">
        <v>578760</v>
      </c>
      <c r="I59" s="6">
        <f>MROUND(H59*1.062,1)</f>
        <v>614643</v>
      </c>
      <c r="J59" s="6">
        <f>MROUND(I59*1.053,1)</f>
        <v>647219</v>
      </c>
      <c r="K59" s="6">
        <f>G59+H59+I59+J59</f>
        <v>2196782</v>
      </c>
      <c r="L59" s="30" t="s">
        <v>62</v>
      </c>
    </row>
    <row r="60" spans="1:12" ht="69.75" customHeight="1" x14ac:dyDescent="0.25">
      <c r="A60" s="37"/>
      <c r="B60" s="35"/>
      <c r="C60" s="5" t="s">
        <v>63</v>
      </c>
      <c r="D60" s="30"/>
      <c r="E60" s="32"/>
      <c r="F60" s="30"/>
      <c r="G60" s="6">
        <v>895488</v>
      </c>
      <c r="H60" s="6">
        <v>960960</v>
      </c>
      <c r="I60" s="6">
        <f>MROUND(H60*1.062,1)</f>
        <v>1020540</v>
      </c>
      <c r="J60" s="6">
        <f>MROUND(I60*1.053,1)</f>
        <v>1074629</v>
      </c>
      <c r="K60" s="6">
        <f t="shared" ref="K60:K90" si="8">G60+H60+I60+J60</f>
        <v>3951617</v>
      </c>
      <c r="L60" s="30"/>
    </row>
    <row r="61" spans="1:12" ht="67.5" customHeight="1" x14ac:dyDescent="0.25">
      <c r="A61" s="37"/>
      <c r="B61" s="35"/>
      <c r="C61" s="5" t="s">
        <v>64</v>
      </c>
      <c r="D61" s="30"/>
      <c r="E61" s="32"/>
      <c r="F61" s="30"/>
      <c r="G61" s="6">
        <v>11000</v>
      </c>
      <c r="H61" s="6">
        <v>11800</v>
      </c>
      <c r="I61" s="6">
        <v>0</v>
      </c>
      <c r="J61" s="6">
        <f t="shared" ref="J61:J62" si="9">I61*1.053</f>
        <v>0</v>
      </c>
      <c r="K61" s="6">
        <f t="shared" si="8"/>
        <v>22800</v>
      </c>
      <c r="L61" s="30"/>
    </row>
    <row r="62" spans="1:12" ht="66" customHeight="1" x14ac:dyDescent="0.25">
      <c r="A62" s="37"/>
      <c r="B62" s="35"/>
      <c r="C62" s="5" t="s">
        <v>65</v>
      </c>
      <c r="D62" s="30"/>
      <c r="E62" s="32"/>
      <c r="F62" s="30"/>
      <c r="G62" s="6">
        <v>41250</v>
      </c>
      <c r="H62" s="6">
        <v>44250</v>
      </c>
      <c r="I62" s="6">
        <v>0</v>
      </c>
      <c r="J62" s="6">
        <f t="shared" si="9"/>
        <v>0</v>
      </c>
      <c r="K62" s="6">
        <f t="shared" si="8"/>
        <v>85500</v>
      </c>
      <c r="L62" s="30"/>
    </row>
    <row r="63" spans="1:12" ht="46.5" customHeight="1" x14ac:dyDescent="0.25">
      <c r="A63" s="37"/>
      <c r="B63" s="35"/>
      <c r="C63" s="5" t="s">
        <v>66</v>
      </c>
      <c r="D63" s="30"/>
      <c r="E63" s="32"/>
      <c r="F63" s="30"/>
      <c r="G63" s="6">
        <v>192500</v>
      </c>
      <c r="H63" s="6">
        <v>206500</v>
      </c>
      <c r="I63" s="6">
        <f>MROUND(H63*1.062,1)</f>
        <v>219303</v>
      </c>
      <c r="J63" s="6">
        <f>MROUND(I63*1.053,1)</f>
        <v>230926</v>
      </c>
      <c r="K63" s="6">
        <f t="shared" si="8"/>
        <v>849229</v>
      </c>
      <c r="L63" s="30"/>
    </row>
    <row r="64" spans="1:12" ht="62.25" customHeight="1" x14ac:dyDescent="0.25">
      <c r="A64" s="37"/>
      <c r="B64" s="35"/>
      <c r="C64" s="5" t="s">
        <v>81</v>
      </c>
      <c r="D64" s="30"/>
      <c r="E64" s="32"/>
      <c r="F64" s="30"/>
      <c r="G64" s="6">
        <v>4300</v>
      </c>
      <c r="H64" s="6">
        <v>4300</v>
      </c>
      <c r="I64" s="6">
        <v>0</v>
      </c>
      <c r="J64" s="6">
        <v>0</v>
      </c>
      <c r="K64" s="6">
        <f t="shared" si="8"/>
        <v>8600</v>
      </c>
      <c r="L64" s="30"/>
    </row>
    <row r="65" spans="1:12" ht="95.25" customHeight="1" x14ac:dyDescent="0.25">
      <c r="A65" s="37">
        <v>5</v>
      </c>
      <c r="B65" s="35" t="s">
        <v>67</v>
      </c>
      <c r="C65" s="36" t="s">
        <v>82</v>
      </c>
      <c r="D65" s="30" t="s">
        <v>70</v>
      </c>
      <c r="E65" s="32" t="s">
        <v>12</v>
      </c>
      <c r="F65" s="4" t="s">
        <v>68</v>
      </c>
      <c r="G65" s="6">
        <v>1319170</v>
      </c>
      <c r="H65" s="6">
        <v>0</v>
      </c>
      <c r="I65" s="6">
        <v>0</v>
      </c>
      <c r="J65" s="6">
        <v>0</v>
      </c>
      <c r="K65" s="6">
        <f t="shared" si="8"/>
        <v>1319170</v>
      </c>
      <c r="L65" s="30" t="s">
        <v>93</v>
      </c>
    </row>
    <row r="66" spans="1:12" ht="53.25" customHeight="1" x14ac:dyDescent="0.25">
      <c r="A66" s="37"/>
      <c r="B66" s="35"/>
      <c r="C66" s="36"/>
      <c r="D66" s="30"/>
      <c r="E66" s="32"/>
      <c r="F66" s="4" t="s">
        <v>69</v>
      </c>
      <c r="G66" s="6">
        <v>69430</v>
      </c>
      <c r="H66" s="6">
        <v>0</v>
      </c>
      <c r="I66" s="6">
        <v>0</v>
      </c>
      <c r="J66" s="6">
        <v>0</v>
      </c>
      <c r="K66" s="6">
        <f t="shared" si="8"/>
        <v>69430</v>
      </c>
      <c r="L66" s="30"/>
    </row>
    <row r="67" spans="1:12" ht="75" x14ac:dyDescent="0.25">
      <c r="A67" s="37"/>
      <c r="B67" s="35"/>
      <c r="C67" s="36" t="s">
        <v>97</v>
      </c>
      <c r="D67" s="30"/>
      <c r="E67" s="32"/>
      <c r="F67" s="4" t="s">
        <v>68</v>
      </c>
      <c r="G67" s="6">
        <v>1320975</v>
      </c>
      <c r="H67" s="6">
        <v>0</v>
      </c>
      <c r="I67" s="6">
        <v>0</v>
      </c>
      <c r="J67" s="6">
        <v>0</v>
      </c>
      <c r="K67" s="6">
        <f t="shared" si="8"/>
        <v>1320975</v>
      </c>
      <c r="L67" s="30"/>
    </row>
    <row r="68" spans="1:12" ht="48.75" customHeight="1" x14ac:dyDescent="0.25">
      <c r="A68" s="37"/>
      <c r="B68" s="35"/>
      <c r="C68" s="36"/>
      <c r="D68" s="30"/>
      <c r="E68" s="32"/>
      <c r="F68" s="4" t="s">
        <v>69</v>
      </c>
      <c r="G68" s="6">
        <v>69525</v>
      </c>
      <c r="H68" s="6">
        <v>0</v>
      </c>
      <c r="I68" s="6">
        <v>0</v>
      </c>
      <c r="J68" s="6">
        <v>0</v>
      </c>
      <c r="K68" s="6">
        <f t="shared" si="8"/>
        <v>69525</v>
      </c>
      <c r="L68" s="30"/>
    </row>
    <row r="69" spans="1:12" ht="75" x14ac:dyDescent="0.25">
      <c r="A69" s="37"/>
      <c r="B69" s="35"/>
      <c r="C69" s="36" t="s">
        <v>83</v>
      </c>
      <c r="D69" s="30"/>
      <c r="E69" s="32"/>
      <c r="F69" s="4" t="s">
        <v>68</v>
      </c>
      <c r="G69" s="6">
        <v>470060</v>
      </c>
      <c r="H69" s="6">
        <v>0</v>
      </c>
      <c r="I69" s="6">
        <v>0</v>
      </c>
      <c r="J69" s="6">
        <v>0</v>
      </c>
      <c r="K69" s="6">
        <f t="shared" si="8"/>
        <v>470060</v>
      </c>
      <c r="L69" s="30"/>
    </row>
    <row r="70" spans="1:12" ht="50.25" customHeight="1" x14ac:dyDescent="0.25">
      <c r="A70" s="37"/>
      <c r="B70" s="35"/>
      <c r="C70" s="36"/>
      <c r="D70" s="30"/>
      <c r="E70" s="32"/>
      <c r="F70" s="4" t="s">
        <v>69</v>
      </c>
      <c r="G70" s="6">
        <v>24740</v>
      </c>
      <c r="H70" s="6">
        <v>0</v>
      </c>
      <c r="I70" s="6">
        <v>0</v>
      </c>
      <c r="J70" s="6">
        <v>0</v>
      </c>
      <c r="K70" s="6">
        <f t="shared" si="8"/>
        <v>24740</v>
      </c>
      <c r="L70" s="30"/>
    </row>
    <row r="71" spans="1:12" ht="50.25" customHeight="1" x14ac:dyDescent="0.25">
      <c r="A71" s="21"/>
      <c r="B71" s="24"/>
      <c r="C71" s="17"/>
      <c r="D71" s="18"/>
      <c r="E71" s="23"/>
      <c r="F71" s="26">
        <v>6</v>
      </c>
      <c r="G71" s="19"/>
      <c r="H71" s="19"/>
      <c r="I71" s="19"/>
      <c r="J71" s="19"/>
      <c r="K71" s="31" t="s">
        <v>91</v>
      </c>
      <c r="L71" s="31"/>
    </row>
    <row r="72" spans="1:12" ht="31.5" customHeight="1" x14ac:dyDescent="0.25">
      <c r="A72" s="3">
        <v>1</v>
      </c>
      <c r="B72" s="3">
        <v>2</v>
      </c>
      <c r="C72" s="3">
        <v>3</v>
      </c>
      <c r="D72" s="3">
        <v>4</v>
      </c>
      <c r="E72" s="4">
        <v>5</v>
      </c>
      <c r="F72" s="4">
        <v>6</v>
      </c>
      <c r="G72" s="3">
        <v>7</v>
      </c>
      <c r="H72" s="3">
        <v>8</v>
      </c>
      <c r="I72" s="3">
        <v>9</v>
      </c>
      <c r="J72" s="3">
        <v>10</v>
      </c>
      <c r="K72" s="3">
        <v>11</v>
      </c>
      <c r="L72" s="4">
        <v>12</v>
      </c>
    </row>
    <row r="73" spans="1:12" ht="84" customHeight="1" x14ac:dyDescent="0.25">
      <c r="A73" s="30">
        <v>5</v>
      </c>
      <c r="B73" s="35" t="s">
        <v>67</v>
      </c>
      <c r="C73" s="36" t="s">
        <v>84</v>
      </c>
      <c r="D73" s="30" t="s">
        <v>70</v>
      </c>
      <c r="E73" s="32" t="s">
        <v>12</v>
      </c>
      <c r="F73" s="4" t="s">
        <v>68</v>
      </c>
      <c r="G73" s="6">
        <v>475000</v>
      </c>
      <c r="H73" s="6">
        <v>0</v>
      </c>
      <c r="I73" s="6">
        <v>0</v>
      </c>
      <c r="J73" s="6">
        <v>0</v>
      </c>
      <c r="K73" s="6">
        <f t="shared" si="8"/>
        <v>475000</v>
      </c>
      <c r="L73" s="32" t="s">
        <v>71</v>
      </c>
    </row>
    <row r="74" spans="1:12" ht="66" customHeight="1" x14ac:dyDescent="0.25">
      <c r="A74" s="30"/>
      <c r="B74" s="35"/>
      <c r="C74" s="36"/>
      <c r="D74" s="30"/>
      <c r="E74" s="32"/>
      <c r="F74" s="4" t="s">
        <v>69</v>
      </c>
      <c r="G74" s="6">
        <v>25000</v>
      </c>
      <c r="H74" s="6">
        <v>0</v>
      </c>
      <c r="I74" s="6">
        <v>0</v>
      </c>
      <c r="J74" s="6">
        <v>0</v>
      </c>
      <c r="K74" s="6">
        <f t="shared" si="8"/>
        <v>25000</v>
      </c>
      <c r="L74" s="32"/>
    </row>
    <row r="75" spans="1:12" ht="75" x14ac:dyDescent="0.25">
      <c r="A75" s="30"/>
      <c r="B75" s="35"/>
      <c r="C75" s="36" t="s">
        <v>98</v>
      </c>
      <c r="D75" s="30"/>
      <c r="E75" s="32"/>
      <c r="F75" s="4" t="s">
        <v>68</v>
      </c>
      <c r="G75" s="6">
        <v>475000</v>
      </c>
      <c r="H75" s="6">
        <v>0</v>
      </c>
      <c r="I75" s="6">
        <v>0</v>
      </c>
      <c r="J75" s="6">
        <v>0</v>
      </c>
      <c r="K75" s="6">
        <f t="shared" si="8"/>
        <v>475000</v>
      </c>
      <c r="L75" s="32"/>
    </row>
    <row r="76" spans="1:12" ht="80.25" customHeight="1" x14ac:dyDescent="0.25">
      <c r="A76" s="30"/>
      <c r="B76" s="35"/>
      <c r="C76" s="36"/>
      <c r="D76" s="30"/>
      <c r="E76" s="32"/>
      <c r="F76" s="4" t="s">
        <v>69</v>
      </c>
      <c r="G76" s="6">
        <v>25000</v>
      </c>
      <c r="H76" s="6">
        <v>0</v>
      </c>
      <c r="I76" s="6">
        <v>0</v>
      </c>
      <c r="J76" s="6">
        <v>0</v>
      </c>
      <c r="K76" s="6">
        <f t="shared" si="8"/>
        <v>25000</v>
      </c>
      <c r="L76" s="32"/>
    </row>
    <row r="77" spans="1:12" ht="76.5" customHeight="1" x14ac:dyDescent="0.25">
      <c r="A77" s="30"/>
      <c r="B77" s="35"/>
      <c r="C77" s="36" t="s">
        <v>72</v>
      </c>
      <c r="D77" s="30" t="s">
        <v>70</v>
      </c>
      <c r="E77" s="32" t="s">
        <v>12</v>
      </c>
      <c r="F77" s="4" t="s">
        <v>68</v>
      </c>
      <c r="G77" s="6">
        <v>0</v>
      </c>
      <c r="H77" s="6">
        <v>1369844</v>
      </c>
      <c r="I77" s="6">
        <v>0</v>
      </c>
      <c r="J77" s="6">
        <v>0</v>
      </c>
      <c r="K77" s="6">
        <f t="shared" si="8"/>
        <v>1369844</v>
      </c>
      <c r="L77" s="32"/>
    </row>
    <row r="78" spans="1:12" ht="60" customHeight="1" x14ac:dyDescent="0.25">
      <c r="A78" s="30"/>
      <c r="B78" s="35"/>
      <c r="C78" s="36"/>
      <c r="D78" s="30"/>
      <c r="E78" s="32"/>
      <c r="F78" s="4" t="s">
        <v>69</v>
      </c>
      <c r="G78" s="6">
        <v>0</v>
      </c>
      <c r="H78" s="6">
        <v>27956</v>
      </c>
      <c r="I78" s="6">
        <v>0</v>
      </c>
      <c r="J78" s="6">
        <v>0</v>
      </c>
      <c r="K78" s="6">
        <f t="shared" si="8"/>
        <v>27956</v>
      </c>
      <c r="L78" s="32"/>
    </row>
    <row r="79" spans="1:12" ht="94.5" customHeight="1" x14ac:dyDescent="0.25">
      <c r="A79" s="30"/>
      <c r="B79" s="35"/>
      <c r="C79" s="36" t="s">
        <v>73</v>
      </c>
      <c r="D79" s="30"/>
      <c r="E79" s="32"/>
      <c r="F79" s="4" t="s">
        <v>68</v>
      </c>
      <c r="G79" s="6">
        <v>0</v>
      </c>
      <c r="H79" s="6">
        <v>487746</v>
      </c>
      <c r="I79" s="6">
        <v>0</v>
      </c>
      <c r="J79" s="6">
        <v>0</v>
      </c>
      <c r="K79" s="6">
        <f t="shared" si="8"/>
        <v>487746</v>
      </c>
      <c r="L79" s="32"/>
    </row>
    <row r="80" spans="1:12" ht="67.5" customHeight="1" x14ac:dyDescent="0.25">
      <c r="A80" s="30"/>
      <c r="B80" s="35"/>
      <c r="C80" s="36"/>
      <c r="D80" s="30"/>
      <c r="E80" s="32"/>
      <c r="F80" s="4" t="s">
        <v>69</v>
      </c>
      <c r="G80" s="6">
        <v>0</v>
      </c>
      <c r="H80" s="6">
        <v>9954</v>
      </c>
      <c r="I80" s="6">
        <v>0</v>
      </c>
      <c r="J80" s="6">
        <v>0</v>
      </c>
      <c r="K80" s="6">
        <f t="shared" si="8"/>
        <v>9954</v>
      </c>
      <c r="L80" s="32"/>
    </row>
    <row r="81" spans="1:12" ht="78" customHeight="1" x14ac:dyDescent="0.25">
      <c r="A81" s="30"/>
      <c r="B81" s="35"/>
      <c r="C81" s="36" t="s">
        <v>74</v>
      </c>
      <c r="D81" s="30" t="s">
        <v>70</v>
      </c>
      <c r="E81" s="32"/>
      <c r="F81" s="4" t="s">
        <v>68</v>
      </c>
      <c r="G81" s="6">
        <v>0</v>
      </c>
      <c r="H81" s="6">
        <v>488971</v>
      </c>
      <c r="I81" s="6">
        <v>0</v>
      </c>
      <c r="J81" s="6">
        <v>0</v>
      </c>
      <c r="K81" s="6">
        <f t="shared" si="8"/>
        <v>488971</v>
      </c>
      <c r="L81" s="32"/>
    </row>
    <row r="82" spans="1:12" ht="56.25" customHeight="1" x14ac:dyDescent="0.25">
      <c r="A82" s="30"/>
      <c r="B82" s="35"/>
      <c r="C82" s="36"/>
      <c r="D82" s="30"/>
      <c r="E82" s="32"/>
      <c r="F82" s="4" t="s">
        <v>69</v>
      </c>
      <c r="G82" s="6">
        <v>0</v>
      </c>
      <c r="H82" s="6">
        <v>9979</v>
      </c>
      <c r="I82" s="6">
        <v>0</v>
      </c>
      <c r="J82" s="6">
        <v>0</v>
      </c>
      <c r="K82" s="6">
        <f t="shared" si="8"/>
        <v>9979</v>
      </c>
      <c r="L82" s="32"/>
    </row>
    <row r="83" spans="1:12" ht="57.75" customHeight="1" x14ac:dyDescent="0.25">
      <c r="A83" s="18"/>
      <c r="B83" s="24"/>
      <c r="C83" s="17"/>
      <c r="D83" s="18"/>
      <c r="E83" s="23"/>
      <c r="F83" s="26">
        <v>7</v>
      </c>
      <c r="G83" s="19"/>
      <c r="H83" s="19"/>
      <c r="I83" s="19"/>
      <c r="J83" s="19"/>
      <c r="K83" s="31" t="s">
        <v>92</v>
      </c>
      <c r="L83" s="31"/>
    </row>
    <row r="84" spans="1:12" ht="24" customHeight="1" x14ac:dyDescent="0.25">
      <c r="A84" s="3">
        <v>1</v>
      </c>
      <c r="B84" s="3">
        <v>2</v>
      </c>
      <c r="C84" s="3">
        <v>3</v>
      </c>
      <c r="D84" s="3">
        <v>4</v>
      </c>
      <c r="E84" s="4">
        <v>5</v>
      </c>
      <c r="F84" s="4">
        <v>6</v>
      </c>
      <c r="G84" s="3">
        <v>7</v>
      </c>
      <c r="H84" s="3">
        <v>8</v>
      </c>
      <c r="I84" s="3">
        <v>9</v>
      </c>
      <c r="J84" s="3">
        <v>10</v>
      </c>
      <c r="K84" s="3">
        <v>11</v>
      </c>
      <c r="L84" s="4">
        <v>12</v>
      </c>
    </row>
    <row r="85" spans="1:12" ht="75" x14ac:dyDescent="0.25">
      <c r="A85" s="30">
        <v>5</v>
      </c>
      <c r="B85" s="35" t="s">
        <v>67</v>
      </c>
      <c r="C85" s="36" t="s">
        <v>75</v>
      </c>
      <c r="D85" s="30" t="s">
        <v>76</v>
      </c>
      <c r="E85" s="32" t="s">
        <v>12</v>
      </c>
      <c r="F85" s="4" t="s">
        <v>68</v>
      </c>
      <c r="G85" s="6">
        <v>0</v>
      </c>
      <c r="H85" s="6">
        <v>497176</v>
      </c>
      <c r="I85" s="6">
        <v>0</v>
      </c>
      <c r="J85" s="6">
        <v>0</v>
      </c>
      <c r="K85" s="6">
        <f t="shared" si="8"/>
        <v>497176</v>
      </c>
      <c r="L85" s="30" t="s">
        <v>77</v>
      </c>
    </row>
    <row r="86" spans="1:12" ht="30" x14ac:dyDescent="0.25">
      <c r="A86" s="30"/>
      <c r="B86" s="35"/>
      <c r="C86" s="36"/>
      <c r="D86" s="30"/>
      <c r="E86" s="32"/>
      <c r="F86" s="4" t="s">
        <v>69</v>
      </c>
      <c r="G86" s="6">
        <v>0</v>
      </c>
      <c r="H86" s="6">
        <v>10147</v>
      </c>
      <c r="I86" s="6">
        <v>0</v>
      </c>
      <c r="J86" s="6">
        <v>0</v>
      </c>
      <c r="K86" s="6">
        <f t="shared" si="8"/>
        <v>10147</v>
      </c>
      <c r="L86" s="30"/>
    </row>
    <row r="87" spans="1:12" ht="78" customHeight="1" x14ac:dyDescent="0.25">
      <c r="A87" s="30"/>
      <c r="B87" s="35"/>
      <c r="C87" s="36" t="s">
        <v>78</v>
      </c>
      <c r="D87" s="30"/>
      <c r="E87" s="32"/>
      <c r="F87" s="4" t="s">
        <v>68</v>
      </c>
      <c r="G87" s="6">
        <v>0</v>
      </c>
      <c r="H87" s="6">
        <v>1274000</v>
      </c>
      <c r="I87" s="6">
        <v>0</v>
      </c>
      <c r="J87" s="6">
        <v>0</v>
      </c>
      <c r="K87" s="6">
        <f t="shared" si="8"/>
        <v>1274000</v>
      </c>
      <c r="L87" s="30"/>
    </row>
    <row r="88" spans="1:12" ht="30" x14ac:dyDescent="0.25">
      <c r="A88" s="30"/>
      <c r="B88" s="35"/>
      <c r="C88" s="36"/>
      <c r="D88" s="30"/>
      <c r="E88" s="32"/>
      <c r="F88" s="4" t="s">
        <v>69</v>
      </c>
      <c r="G88" s="6">
        <v>0</v>
      </c>
      <c r="H88" s="6">
        <v>26000</v>
      </c>
      <c r="I88" s="6">
        <v>0</v>
      </c>
      <c r="J88" s="6">
        <v>0</v>
      </c>
      <c r="K88" s="6">
        <f t="shared" si="8"/>
        <v>26000</v>
      </c>
      <c r="L88" s="30"/>
    </row>
    <row r="89" spans="1:12" ht="75" x14ac:dyDescent="0.25">
      <c r="A89" s="30"/>
      <c r="B89" s="35"/>
      <c r="C89" s="36" t="s">
        <v>79</v>
      </c>
      <c r="D89" s="30"/>
      <c r="E89" s="32"/>
      <c r="F89" s="4" t="s">
        <v>68</v>
      </c>
      <c r="G89" s="6">
        <v>0</v>
      </c>
      <c r="H89" s="6">
        <v>1372000</v>
      </c>
      <c r="I89" s="6">
        <v>0</v>
      </c>
      <c r="J89" s="6">
        <v>0</v>
      </c>
      <c r="K89" s="6">
        <f t="shared" si="8"/>
        <v>1372000</v>
      </c>
      <c r="L89" s="30"/>
    </row>
    <row r="90" spans="1:12" ht="47.25" customHeight="1" x14ac:dyDescent="0.25">
      <c r="A90" s="30"/>
      <c r="B90" s="35"/>
      <c r="C90" s="36"/>
      <c r="D90" s="30"/>
      <c r="E90" s="32"/>
      <c r="F90" s="4" t="s">
        <v>69</v>
      </c>
      <c r="G90" s="6">
        <v>0</v>
      </c>
      <c r="H90" s="6">
        <v>28000</v>
      </c>
      <c r="I90" s="6">
        <v>0</v>
      </c>
      <c r="J90" s="6">
        <v>0</v>
      </c>
      <c r="K90" s="6">
        <f t="shared" si="8"/>
        <v>28000</v>
      </c>
      <c r="L90" s="30"/>
    </row>
    <row r="91" spans="1:12" x14ac:dyDescent="0.25">
      <c r="A91" s="13"/>
      <c r="B91" s="37" t="s">
        <v>80</v>
      </c>
      <c r="C91" s="37"/>
      <c r="D91" s="5"/>
      <c r="E91" s="14"/>
      <c r="F91" s="14"/>
      <c r="G91" s="6">
        <f>SUM(G6:G90)-G84-G72-G58-G49-G33-G18</f>
        <v>53605243</v>
      </c>
      <c r="H91" s="6">
        <f t="shared" ref="H91:K91" si="10">SUM(H6:H90)-H84-H72-H58-H49-H33-H18</f>
        <v>68427989</v>
      </c>
      <c r="I91" s="6">
        <f t="shared" si="10"/>
        <v>46306304</v>
      </c>
      <c r="J91" s="6">
        <f t="shared" si="10"/>
        <v>48760539</v>
      </c>
      <c r="K91" s="6">
        <f t="shared" si="10"/>
        <v>217100075</v>
      </c>
      <c r="L91" s="4"/>
    </row>
    <row r="93" spans="1:12" x14ac:dyDescent="0.25">
      <c r="C93" s="39"/>
      <c r="D93" s="39"/>
      <c r="E93" s="39"/>
      <c r="F93" s="39"/>
      <c r="G93" s="39"/>
      <c r="H93" s="39"/>
      <c r="I93" s="39"/>
      <c r="J93" s="39"/>
      <c r="K93" s="39"/>
    </row>
    <row r="94" spans="1:12" ht="27.75" x14ac:dyDescent="0.4">
      <c r="B94" s="27"/>
      <c r="C94" s="29"/>
      <c r="D94" s="29"/>
      <c r="E94" s="29"/>
      <c r="F94" s="29"/>
      <c r="G94" s="29"/>
      <c r="H94" s="29"/>
      <c r="I94" s="29"/>
      <c r="J94" s="29"/>
      <c r="K94" s="29"/>
    </row>
    <row r="95" spans="1:12" ht="75" customHeight="1" x14ac:dyDescent="0.4">
      <c r="B95" s="42" t="s">
        <v>103</v>
      </c>
      <c r="C95" s="42"/>
      <c r="D95" s="42"/>
      <c r="E95" s="42"/>
      <c r="F95" s="42"/>
      <c r="G95" s="27"/>
      <c r="H95" s="27"/>
      <c r="I95" s="43" t="s">
        <v>101</v>
      </c>
      <c r="J95" s="43"/>
      <c r="K95" s="43"/>
    </row>
    <row r="96" spans="1:12" ht="18.75" x14ac:dyDescent="0.25">
      <c r="C96" s="28"/>
      <c r="D96"/>
      <c r="E96"/>
      <c r="F96"/>
      <c r="G96"/>
    </row>
    <row r="97" spans="2:11" ht="80.25" customHeight="1" x14ac:dyDescent="0.25">
      <c r="B97" s="40"/>
      <c r="C97" s="41"/>
      <c r="D97" s="41"/>
      <c r="E97" s="41"/>
      <c r="F97" s="41"/>
      <c r="G97" s="41"/>
      <c r="H97" s="41"/>
      <c r="I97" s="41"/>
      <c r="J97" s="41"/>
      <c r="K97" s="41"/>
    </row>
    <row r="98" spans="2:11" ht="18.75" x14ac:dyDescent="0.3">
      <c r="C98" s="15"/>
      <c r="D98"/>
      <c r="E98"/>
      <c r="F98"/>
      <c r="G98"/>
    </row>
    <row r="99" spans="2:11" ht="18.75" x14ac:dyDescent="0.3">
      <c r="D99"/>
      <c r="E99"/>
      <c r="F99"/>
      <c r="G99" s="15" t="s">
        <v>100</v>
      </c>
    </row>
  </sheetData>
  <mergeCells count="95">
    <mergeCell ref="B97:K97"/>
    <mergeCell ref="B95:F95"/>
    <mergeCell ref="L19:L26"/>
    <mergeCell ref="E6:E16"/>
    <mergeCell ref="L3:L4"/>
    <mergeCell ref="L6:L16"/>
    <mergeCell ref="G3:K3"/>
    <mergeCell ref="B85:B90"/>
    <mergeCell ref="C85:C86"/>
    <mergeCell ref="D85:D90"/>
    <mergeCell ref="D6:D16"/>
    <mergeCell ref="F6:F16"/>
    <mergeCell ref="I95:K95"/>
    <mergeCell ref="L65:L70"/>
    <mergeCell ref="L50:L56"/>
    <mergeCell ref="L38:L47"/>
    <mergeCell ref="K83:L83"/>
    <mergeCell ref="A3:A4"/>
    <mergeCell ref="B3:B4"/>
    <mergeCell ref="C3:C4"/>
    <mergeCell ref="E3:E4"/>
    <mergeCell ref="F3:F4"/>
    <mergeCell ref="D3:D4"/>
    <mergeCell ref="A19:A26"/>
    <mergeCell ref="B19:B26"/>
    <mergeCell ref="D19:D26"/>
    <mergeCell ref="E19:E26"/>
    <mergeCell ref="F19:F26"/>
    <mergeCell ref="A27:A31"/>
    <mergeCell ref="B27:B31"/>
    <mergeCell ref="D27:D31"/>
    <mergeCell ref="E27:E31"/>
    <mergeCell ref="F27:F31"/>
    <mergeCell ref="A34:A37"/>
    <mergeCell ref="B34:B37"/>
    <mergeCell ref="D34:D37"/>
    <mergeCell ref="E34:E37"/>
    <mergeCell ref="F34:F37"/>
    <mergeCell ref="A38:A47"/>
    <mergeCell ref="B38:B47"/>
    <mergeCell ref="D38:D45"/>
    <mergeCell ref="E38:E45"/>
    <mergeCell ref="F38:F45"/>
    <mergeCell ref="D46:D47"/>
    <mergeCell ref="E46:E47"/>
    <mergeCell ref="F46:F47"/>
    <mergeCell ref="E59:E64"/>
    <mergeCell ref="F59:F64"/>
    <mergeCell ref="A50:A56"/>
    <mergeCell ref="B50:B56"/>
    <mergeCell ref="D50:D52"/>
    <mergeCell ref="E50:E52"/>
    <mergeCell ref="F50:F52"/>
    <mergeCell ref="C67:C68"/>
    <mergeCell ref="C69:C70"/>
    <mergeCell ref="A59:A64"/>
    <mergeCell ref="B59:B64"/>
    <mergeCell ref="D59:D64"/>
    <mergeCell ref="J1:L1"/>
    <mergeCell ref="C93:K93"/>
    <mergeCell ref="K32:L32"/>
    <mergeCell ref="K17:L17"/>
    <mergeCell ref="A6:A16"/>
    <mergeCell ref="B6:B16"/>
    <mergeCell ref="E85:E90"/>
    <mergeCell ref="L85:L90"/>
    <mergeCell ref="C87:C88"/>
    <mergeCell ref="C89:C90"/>
    <mergeCell ref="B91:C91"/>
    <mergeCell ref="C79:C80"/>
    <mergeCell ref="C81:C82"/>
    <mergeCell ref="D81:D82"/>
    <mergeCell ref="A85:A90"/>
    <mergeCell ref="A73:A82"/>
    <mergeCell ref="E73:E76"/>
    <mergeCell ref="L73:L82"/>
    <mergeCell ref="E77:E82"/>
    <mergeCell ref="L59:L64"/>
    <mergeCell ref="A2:L2"/>
    <mergeCell ref="B73:B82"/>
    <mergeCell ref="C73:C74"/>
    <mergeCell ref="D73:D76"/>
    <mergeCell ref="C75:C76"/>
    <mergeCell ref="C77:C78"/>
    <mergeCell ref="D77:D80"/>
    <mergeCell ref="A65:A70"/>
    <mergeCell ref="B65:B70"/>
    <mergeCell ref="C65:C66"/>
    <mergeCell ref="D65:D70"/>
    <mergeCell ref="E65:E70"/>
    <mergeCell ref="L34:L37"/>
    <mergeCell ref="L27:L31"/>
    <mergeCell ref="K71:L71"/>
    <mergeCell ref="K57:L57"/>
    <mergeCell ref="K48:L48"/>
  </mergeCells>
  <pageMargins left="1.1811023622047245" right="0.39370078740157483" top="0.78740157480314965" bottom="0.78740157480314965" header="0.31496062992125984" footer="0.31496062992125984"/>
  <pageSetup paperSize="9" scale="60" orientation="landscape" verticalDpi="0" r:id="rId1"/>
  <rowBreaks count="6" manualBreakCount="6">
    <brk id="16" max="11" man="1"/>
    <brk id="31" max="16383" man="1"/>
    <brk id="47" max="16383" man="1"/>
    <brk id="56" max="16383" man="1"/>
    <brk id="70" max="16383" man="1"/>
    <brk id="82" max="11" man="1"/>
  </rowBreaks>
  <colBreaks count="1" manualBreakCount="1">
    <brk id="3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3" sqref="A3:M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Куркина Лилия</dc:creator>
  <cp:lastModifiedBy>KAB117</cp:lastModifiedBy>
  <cp:lastPrinted>2020-12-24T09:00:55Z</cp:lastPrinted>
  <dcterms:created xsi:type="dcterms:W3CDTF">2020-12-18T07:24:43Z</dcterms:created>
  <dcterms:modified xsi:type="dcterms:W3CDTF">2020-12-31T09:06:10Z</dcterms:modified>
</cp:coreProperties>
</file>