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'дод1'!$A$1:$F$49</definedName>
  </definedNames>
  <calcPr fullCalcOnLoad="1"/>
</workbook>
</file>

<file path=xl/sharedStrings.xml><?xml version="1.0" encoding="utf-8"?>
<sst xmlns="http://schemas.openxmlformats.org/spreadsheetml/2006/main" count="56" uniqueCount="43">
  <si>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</si>
  <si>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</si>
  <si>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</si>
  <si>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</si>
  <si>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</si>
  <si>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</si>
  <si>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</si>
  <si>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</si>
  <si>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Рентна плата, збори на паливно-енергетичні ресурси</t>
  </si>
  <si>
    <t>Загальний фонд</t>
  </si>
  <si>
    <t>Спеціальний фонд</t>
  </si>
  <si>
    <t>Всього</t>
  </si>
  <si>
    <t>в т.ч. бюджет розвитку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</si>
  <si>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</si>
  <si>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</si>
  <si>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</si>
  <si>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</si>
  <si>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</si>
  <si>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</si>
  <si>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</si>
  <si>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</si>
  <si>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</si>
  <si>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Доходи районного у місті бюджету на 2015 рік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</si>
  <si>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</si>
  <si>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</si>
  <si>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</si>
  <si>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</si>
  <si>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</si>
  <si>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</si>
  <si>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</si>
  <si>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</si>
  <si>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</si>
  <si>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</si>
  <si>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</si>
  <si>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</si>
  <si>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</si>
  <si>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</si>
  <si>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</si>
  <si>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                         до рішення  районної у місті ради </t>
  </si>
  <si>
    <t xml:space="preserve">                           Додаток 1
</t>
  </si>
  <si>
    <t>Голова постійної комісії з питань регламенту, законності,</t>
  </si>
  <si>
    <t>правопорядку, депутатської діяльності та етики                                                              В. Старовойт</t>
  </si>
  <si>
    <t xml:space="preserve">                           від 28 серпня 2015 року № 412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</si>
</sst>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Arial Cyr"/>
      <family val="2"/>
    </font>
    <font>
      <sz val="18"/>
      <color indexed="8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9" fillId="4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3" fillId="0" borderId="7" applyNumberFormat="0" applyFill="0" applyAlignment="0" applyProtection="0"/>
    <xf numFmtId="0" fontId="12" fillId="0" borderId="8" applyNumberFormat="0" applyFill="0" applyAlignment="0" applyProtection="0"/>
    <xf numFmtId="0" fontId="54" fillId="47" borderId="9" applyNumberFormat="0" applyAlignment="0" applyProtection="0"/>
    <xf numFmtId="0" fontId="10" fillId="48" borderId="10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6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6" fillId="3" borderId="0" applyNumberFormat="0" applyBorder="0" applyAlignment="0" applyProtection="0"/>
    <xf numFmtId="0" fontId="5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9" fillId="50" borderId="14" applyNumberFormat="0" applyAlignment="0" applyProtection="0"/>
    <xf numFmtId="0" fontId="18" fillId="0" borderId="15" applyNumberFormat="0" applyFill="0" applyAlignment="0" applyProtection="0"/>
    <xf numFmtId="0" fontId="60" fillId="54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vertical="center" wrapText="1"/>
      <protection/>
    </xf>
    <xf numFmtId="4" fontId="28" fillId="0" borderId="17" xfId="0" applyNumberFormat="1" applyFont="1" applyFill="1" applyBorder="1" applyAlignment="1" applyProtection="1">
      <alignment horizontal="right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17" xfId="0" applyFont="1" applyBorder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left" vertical="center" wrapText="1"/>
      <protection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Alignment="1" applyProtection="1">
      <alignment wrapText="1"/>
      <protection/>
    </xf>
    <xf numFmtId="0" fontId="35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3" fillId="0" borderId="0" xfId="0" applyFont="1" applyFill="1" applyBorder="1" applyAlignment="1">
      <alignment horizontal="left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left"/>
    </xf>
    <xf numFmtId="0" fontId="34" fillId="0" borderId="0" xfId="0" applyNumberFormat="1" applyFont="1" applyFill="1" applyAlignment="1" applyProtection="1">
      <alignment horizontal="left" vertical="top" wrapText="1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2"/>
  <sheetViews>
    <sheetView tabSelected="1" view="pageBreakPreview" zoomScale="70" zoomScaleSheetLayoutView="70" zoomScalePageLayoutView="0" workbookViewId="0" topLeftCell="A46">
      <selection activeCell="D49" sqref="D49"/>
    </sheetView>
  </sheetViews>
  <sheetFormatPr defaultColWidth="9.33203125" defaultRowHeight="12.75"/>
  <cols>
    <col min="1" max="1" width="16.83203125" style="0" customWidth="1"/>
    <col min="2" max="2" width="73.83203125" style="0" customWidth="1"/>
    <col min="3" max="3" width="22.83203125" style="0" customWidth="1"/>
    <col min="4" max="4" width="24.66015625" style="0" customWidth="1"/>
    <col min="5" max="5" width="19.16015625" style="0" customWidth="1"/>
    <col min="6" max="6" width="15.16015625" style="0" customWidth="1"/>
  </cols>
  <sheetData>
    <row r="1" spans="1:253" s="3" customFormat="1" ht="21.75" customHeight="1">
      <c r="A1" s="1"/>
      <c r="B1" s="1"/>
      <c r="C1" s="40" t="s">
        <v>39</v>
      </c>
      <c r="D1" s="40"/>
      <c r="E1" s="40"/>
      <c r="F1" s="40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1" customHeight="1">
      <c r="A2" s="1"/>
      <c r="B2" s="1"/>
      <c r="C2" s="40" t="s">
        <v>38</v>
      </c>
      <c r="D2" s="40"/>
      <c r="E2" s="40"/>
      <c r="F2" s="40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1.75" customHeight="1">
      <c r="A3" s="1"/>
      <c r="B3" s="1"/>
      <c r="C3" s="40" t="s">
        <v>42</v>
      </c>
      <c r="D3" s="40"/>
      <c r="E3" s="40"/>
      <c r="F3" s="40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23.2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41" t="s">
        <v>22</v>
      </c>
      <c r="B5" s="42"/>
      <c r="C5" s="42"/>
      <c r="D5" s="42"/>
      <c r="E5" s="42"/>
      <c r="F5" s="1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12.75">
      <c r="A6" s="1"/>
      <c r="B6" s="9"/>
      <c r="C6" s="9"/>
      <c r="D6" s="9"/>
      <c r="E6" s="9"/>
      <c r="F6" s="13" t="s">
        <v>32</v>
      </c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25.5" customHeight="1">
      <c r="A7" s="38" t="s">
        <v>0</v>
      </c>
      <c r="B7" s="38" t="s">
        <v>1</v>
      </c>
      <c r="C7" s="38" t="s">
        <v>11</v>
      </c>
      <c r="D7" s="38" t="s">
        <v>9</v>
      </c>
      <c r="E7" s="38" t="s">
        <v>10</v>
      </c>
      <c r="F7" s="38"/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64.5" customHeight="1">
      <c r="A8" s="38"/>
      <c r="B8" s="38"/>
      <c r="C8" s="38"/>
      <c r="D8" s="38"/>
      <c r="E8" s="14" t="s">
        <v>11</v>
      </c>
      <c r="F8" s="14" t="s">
        <v>12</v>
      </c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5" customFormat="1" ht="20.25" customHeight="1">
      <c r="A9" s="14">
        <v>10000000</v>
      </c>
      <c r="B9" s="15" t="s">
        <v>3</v>
      </c>
      <c r="C9" s="16">
        <f>D9+E9</f>
        <v>28705504</v>
      </c>
      <c r="D9" s="16">
        <f aca="true" t="shared" si="0" ref="D9:F10">D10</f>
        <v>28705504</v>
      </c>
      <c r="E9" s="16">
        <f t="shared" si="0"/>
        <v>0</v>
      </c>
      <c r="F9" s="16">
        <f t="shared" si="0"/>
        <v>0</v>
      </c>
      <c r="G9" s="4"/>
      <c r="H9" s="4"/>
      <c r="I9" s="4"/>
      <c r="J9" s="4"/>
      <c r="K9" s="4"/>
      <c r="L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8" customFormat="1" ht="21.75" customHeight="1">
      <c r="A10" s="17">
        <v>18000000</v>
      </c>
      <c r="B10" s="18" t="s">
        <v>21</v>
      </c>
      <c r="C10" s="19">
        <f aca="true" t="shared" si="1" ref="C10:C35">D10+E10</f>
        <v>28705504</v>
      </c>
      <c r="D10" s="19">
        <f t="shared" si="0"/>
        <v>28705504</v>
      </c>
      <c r="E10" s="19">
        <f t="shared" si="0"/>
        <v>0</v>
      </c>
      <c r="F10" s="19">
        <f t="shared" si="0"/>
        <v>0</v>
      </c>
      <c r="G10" s="7"/>
      <c r="H10" s="7"/>
      <c r="I10" s="7"/>
      <c r="J10" s="7"/>
      <c r="K10" s="7"/>
      <c r="L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8" customFormat="1" ht="21" customHeight="1">
      <c r="A11" s="17">
        <v>18010000</v>
      </c>
      <c r="B11" s="18" t="s">
        <v>33</v>
      </c>
      <c r="C11" s="19">
        <f t="shared" si="1"/>
        <v>28705504</v>
      </c>
      <c r="D11" s="19">
        <f>D12+D13+D14+D15</f>
        <v>28705504</v>
      </c>
      <c r="E11" s="19">
        <f>E12+E13+E14+E15</f>
        <v>0</v>
      </c>
      <c r="F11" s="19">
        <f>F12+F13+F14+F15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4.75" customHeight="1">
      <c r="A12" s="17">
        <v>18010500</v>
      </c>
      <c r="B12" s="18" t="s">
        <v>23</v>
      </c>
      <c r="C12" s="19">
        <f t="shared" si="1"/>
        <v>4832000</v>
      </c>
      <c r="D12" s="19">
        <f>3755000+1077000</f>
        <v>4832000</v>
      </c>
      <c r="E12" s="20">
        <v>0</v>
      </c>
      <c r="F12" s="20">
        <v>0</v>
      </c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23.25" customHeight="1">
      <c r="A13" s="17">
        <v>18010600</v>
      </c>
      <c r="B13" s="18" t="s">
        <v>24</v>
      </c>
      <c r="C13" s="19">
        <f t="shared" si="1"/>
        <v>20799000</v>
      </c>
      <c r="D13" s="19">
        <f>19451000+1348000</f>
        <v>20799000</v>
      </c>
      <c r="E13" s="20">
        <v>0</v>
      </c>
      <c r="F13" s="20">
        <v>0</v>
      </c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23.25" customHeight="1">
      <c r="A14" s="17">
        <v>18010700</v>
      </c>
      <c r="B14" s="18" t="s">
        <v>25</v>
      </c>
      <c r="C14" s="19">
        <f t="shared" si="1"/>
        <v>550600</v>
      </c>
      <c r="D14" s="19">
        <f>532600+18000</f>
        <v>550600</v>
      </c>
      <c r="E14" s="20">
        <v>0</v>
      </c>
      <c r="F14" s="20">
        <v>0</v>
      </c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24.75" customHeight="1">
      <c r="A15" s="17">
        <v>18010900</v>
      </c>
      <c r="B15" s="18" t="s">
        <v>26</v>
      </c>
      <c r="C15" s="19">
        <f t="shared" si="1"/>
        <v>2523904</v>
      </c>
      <c r="D15" s="19">
        <f>2361700+162204</f>
        <v>2523904</v>
      </c>
      <c r="E15" s="20">
        <v>0</v>
      </c>
      <c r="F15" s="20">
        <v>0</v>
      </c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20.25" customHeight="1" hidden="1">
      <c r="A16" s="17">
        <v>14000000</v>
      </c>
      <c r="B16" s="18" t="s">
        <v>7</v>
      </c>
      <c r="C16" s="19">
        <f t="shared" si="1"/>
        <v>0</v>
      </c>
      <c r="D16" s="19"/>
      <c r="E16" s="20"/>
      <c r="F16" s="20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 hidden="1">
      <c r="A17" s="17" t="s">
        <v>13</v>
      </c>
      <c r="B17" s="18" t="s">
        <v>13</v>
      </c>
      <c r="C17" s="19">
        <f t="shared" si="1"/>
        <v>0</v>
      </c>
      <c r="D17" s="19"/>
      <c r="E17" s="20"/>
      <c r="F17" s="20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9.25" customHeight="1" hidden="1">
      <c r="A18" s="17">
        <v>15000000</v>
      </c>
      <c r="B18" s="18" t="s">
        <v>14</v>
      </c>
      <c r="C18" s="19">
        <f t="shared" si="1"/>
        <v>0</v>
      </c>
      <c r="D18" s="19"/>
      <c r="E18" s="20"/>
      <c r="F18" s="20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0.25" customHeight="1" hidden="1">
      <c r="A19" s="17" t="s">
        <v>13</v>
      </c>
      <c r="B19" s="18" t="s">
        <v>13</v>
      </c>
      <c r="C19" s="19">
        <f t="shared" si="1"/>
        <v>0</v>
      </c>
      <c r="D19" s="19"/>
      <c r="E19" s="20"/>
      <c r="F19" s="20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9.25" customHeight="1" hidden="1">
      <c r="A20" s="17">
        <v>16000000</v>
      </c>
      <c r="B20" s="18" t="s">
        <v>15</v>
      </c>
      <c r="C20" s="19">
        <f t="shared" si="1"/>
        <v>0</v>
      </c>
      <c r="D20" s="19"/>
      <c r="E20" s="20"/>
      <c r="F20" s="20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0.25" customHeight="1" hidden="1">
      <c r="A21" s="17" t="s">
        <v>13</v>
      </c>
      <c r="B21" s="18" t="s">
        <v>13</v>
      </c>
      <c r="C21" s="19">
        <f t="shared" si="1"/>
        <v>0</v>
      </c>
      <c r="D21" s="19"/>
      <c r="E21" s="20"/>
      <c r="F21" s="20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8.5" customHeight="1" hidden="1">
      <c r="A22" s="17">
        <v>17000000</v>
      </c>
      <c r="B22" s="18" t="s">
        <v>8</v>
      </c>
      <c r="C22" s="19">
        <f t="shared" si="1"/>
        <v>0</v>
      </c>
      <c r="D22" s="19"/>
      <c r="E22" s="20"/>
      <c r="F22" s="20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0.25" customHeight="1" hidden="1">
      <c r="A23" s="17" t="s">
        <v>13</v>
      </c>
      <c r="B23" s="18" t="s">
        <v>13</v>
      </c>
      <c r="C23" s="19">
        <f t="shared" si="1"/>
        <v>0</v>
      </c>
      <c r="D23" s="19"/>
      <c r="E23" s="20"/>
      <c r="F23" s="20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8" customFormat="1" ht="20.25" customHeight="1" hidden="1">
      <c r="A24" s="17">
        <v>18000000</v>
      </c>
      <c r="B24" s="18" t="s">
        <v>21</v>
      </c>
      <c r="C24" s="19">
        <f t="shared" si="1"/>
        <v>0</v>
      </c>
      <c r="D24" s="19"/>
      <c r="E24" s="20"/>
      <c r="F24" s="20"/>
      <c r="G24" s="7"/>
      <c r="H24" s="7"/>
      <c r="I24" s="7"/>
      <c r="J24" s="7"/>
      <c r="K24" s="7"/>
      <c r="L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8" customFormat="1" ht="20.25" customHeight="1" hidden="1">
      <c r="A25" s="17" t="s">
        <v>13</v>
      </c>
      <c r="B25" s="18" t="s">
        <v>13</v>
      </c>
      <c r="C25" s="19">
        <f t="shared" si="1"/>
        <v>0</v>
      </c>
      <c r="D25" s="19"/>
      <c r="E25" s="20"/>
      <c r="F25" s="20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20.25" customHeight="1" hidden="1">
      <c r="A26" s="17">
        <v>19000000</v>
      </c>
      <c r="B26" s="18" t="s">
        <v>4</v>
      </c>
      <c r="C26" s="19">
        <f t="shared" si="1"/>
        <v>0</v>
      </c>
      <c r="D26" s="19"/>
      <c r="E26" s="20"/>
      <c r="F26" s="20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20.25" customHeight="1" hidden="1">
      <c r="A27" s="17" t="s">
        <v>13</v>
      </c>
      <c r="B27" s="18" t="s">
        <v>13</v>
      </c>
      <c r="C27" s="19">
        <f t="shared" si="1"/>
        <v>0</v>
      </c>
      <c r="D27" s="19"/>
      <c r="E27" s="20"/>
      <c r="F27" s="20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11" customFormat="1" ht="24" customHeight="1">
      <c r="A28" s="14">
        <v>20000000</v>
      </c>
      <c r="B28" s="15" t="s">
        <v>5</v>
      </c>
      <c r="C28" s="16">
        <f t="shared" si="1"/>
        <v>1174603</v>
      </c>
      <c r="D28" s="16">
        <f>D29+D32</f>
        <v>18000</v>
      </c>
      <c r="E28" s="16">
        <f>E29+E32</f>
        <v>1156603</v>
      </c>
      <c r="F28" s="16">
        <f>F29+F32</f>
        <v>0</v>
      </c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8" customFormat="1" ht="21" customHeight="1">
      <c r="A29" s="17">
        <v>21000000</v>
      </c>
      <c r="B29" s="18" t="s">
        <v>6</v>
      </c>
      <c r="C29" s="19">
        <f t="shared" si="1"/>
        <v>18000</v>
      </c>
      <c r="D29" s="19">
        <f aca="true" t="shared" si="2" ref="D29:F30">D30</f>
        <v>18000</v>
      </c>
      <c r="E29" s="19">
        <f t="shared" si="2"/>
        <v>0</v>
      </c>
      <c r="F29" s="19">
        <f t="shared" si="2"/>
        <v>0</v>
      </c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18.75" customHeight="1">
      <c r="A30" s="17">
        <v>21080000</v>
      </c>
      <c r="B30" s="18" t="s">
        <v>27</v>
      </c>
      <c r="C30" s="19">
        <f t="shared" si="1"/>
        <v>18000</v>
      </c>
      <c r="D30" s="19">
        <f t="shared" si="2"/>
        <v>18000</v>
      </c>
      <c r="E30" s="19">
        <f t="shared" si="2"/>
        <v>0</v>
      </c>
      <c r="F30" s="19">
        <f t="shared" si="2"/>
        <v>0</v>
      </c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18.75" customHeight="1">
      <c r="A31" s="17">
        <v>21081100</v>
      </c>
      <c r="B31" s="18" t="s">
        <v>28</v>
      </c>
      <c r="C31" s="19">
        <f t="shared" si="1"/>
        <v>18000</v>
      </c>
      <c r="D31" s="19">
        <v>18000</v>
      </c>
      <c r="E31" s="20">
        <v>0</v>
      </c>
      <c r="F31" s="20">
        <v>0</v>
      </c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17">
        <v>25000000</v>
      </c>
      <c r="B32" s="18" t="s">
        <v>16</v>
      </c>
      <c r="C32" s="19">
        <f t="shared" si="1"/>
        <v>1156603</v>
      </c>
      <c r="D32" s="19">
        <f>D33</f>
        <v>0</v>
      </c>
      <c r="E32" s="19">
        <f>E33</f>
        <v>1156603</v>
      </c>
      <c r="F32" s="19">
        <f>F33</f>
        <v>0</v>
      </c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35.25" customHeight="1">
      <c r="A33" s="17">
        <v>25010000</v>
      </c>
      <c r="B33" s="18" t="s">
        <v>29</v>
      </c>
      <c r="C33" s="19">
        <f t="shared" si="1"/>
        <v>1156603</v>
      </c>
      <c r="D33" s="19">
        <f>D34+D35</f>
        <v>0</v>
      </c>
      <c r="E33" s="19">
        <f>E34+E35</f>
        <v>1156603</v>
      </c>
      <c r="F33" s="19">
        <v>0</v>
      </c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35.25" customHeight="1">
      <c r="A34" s="17">
        <v>25010100</v>
      </c>
      <c r="B34" s="18" t="s">
        <v>30</v>
      </c>
      <c r="C34" s="19">
        <f t="shared" si="1"/>
        <v>1105250</v>
      </c>
      <c r="D34" s="19">
        <v>0</v>
      </c>
      <c r="E34" s="19">
        <f>793250+312000</f>
        <v>1105250</v>
      </c>
      <c r="F34" s="19">
        <v>0</v>
      </c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20.25" customHeight="1">
      <c r="A35" s="17">
        <v>25010300</v>
      </c>
      <c r="B35" s="18" t="s">
        <v>31</v>
      </c>
      <c r="C35" s="19">
        <f t="shared" si="1"/>
        <v>51353</v>
      </c>
      <c r="D35" s="19">
        <v>0</v>
      </c>
      <c r="E35" s="19">
        <f>44640+1432+5281</f>
        <v>51353</v>
      </c>
      <c r="F35" s="19">
        <v>0</v>
      </c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14">
        <v>40000000</v>
      </c>
      <c r="B36" s="15" t="s">
        <v>2</v>
      </c>
      <c r="C36" s="16">
        <f>D36+E36</f>
        <v>111431841</v>
      </c>
      <c r="D36" s="16">
        <f>D37</f>
        <v>111431841</v>
      </c>
      <c r="E36" s="16">
        <f>E37</f>
        <v>0</v>
      </c>
      <c r="F36" s="16">
        <f>F37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8" customFormat="1" ht="21" customHeight="1">
      <c r="A37" s="17">
        <v>41000000</v>
      </c>
      <c r="B37" s="18" t="s">
        <v>17</v>
      </c>
      <c r="C37" s="19">
        <f>D37+E37</f>
        <v>111431841</v>
      </c>
      <c r="D37" s="19">
        <f>D38+D40</f>
        <v>111431841</v>
      </c>
      <c r="E37" s="19">
        <f>E38+E40</f>
        <v>0</v>
      </c>
      <c r="F37" s="19">
        <f>F38+F40</f>
        <v>0</v>
      </c>
      <c r="G37" s="7"/>
      <c r="H37" s="7"/>
      <c r="I37" s="7"/>
      <c r="J37" s="7"/>
      <c r="K37" s="7"/>
      <c r="L37" s="7"/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30" customFormat="1" ht="21.75" customHeight="1">
      <c r="A38" s="14">
        <v>41020000</v>
      </c>
      <c r="B38" s="28" t="s">
        <v>18</v>
      </c>
      <c r="C38" s="16">
        <f>D38+E38</f>
        <v>6678611</v>
      </c>
      <c r="D38" s="16">
        <f>D39</f>
        <v>6678611</v>
      </c>
      <c r="E38" s="16">
        <f>E39</f>
        <v>0</v>
      </c>
      <c r="F38" s="16">
        <f>F39</f>
        <v>0</v>
      </c>
      <c r="G38" s="29"/>
      <c r="H38" s="29"/>
      <c r="I38" s="29"/>
      <c r="J38" s="29"/>
      <c r="K38" s="29"/>
      <c r="L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s="8" customFormat="1" ht="28.5" customHeight="1">
      <c r="A39" s="17">
        <v>41020900</v>
      </c>
      <c r="B39" s="18" t="s">
        <v>34</v>
      </c>
      <c r="C39" s="19">
        <f>D39+E39</f>
        <v>6678611</v>
      </c>
      <c r="D39" s="19">
        <f>6568611+95000+15000</f>
        <v>6678611</v>
      </c>
      <c r="E39" s="19">
        <v>0</v>
      </c>
      <c r="F39" s="19"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11" customFormat="1" ht="20.25" customHeight="1">
      <c r="A40" s="14">
        <v>41030000</v>
      </c>
      <c r="B40" s="15" t="s">
        <v>19</v>
      </c>
      <c r="C40" s="16">
        <f>SUM(C41:C43)</f>
        <v>104753230</v>
      </c>
      <c r="D40" s="16">
        <f>SUM(D41:D43)</f>
        <v>104753230</v>
      </c>
      <c r="E40" s="16">
        <f>SUM(E41:E43)</f>
        <v>0</v>
      </c>
      <c r="F40" s="16">
        <f>SUM(F41:F43)</f>
        <v>0</v>
      </c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6" customFormat="1" ht="117.75" customHeight="1">
      <c r="A41" s="17">
        <v>41030600</v>
      </c>
      <c r="B41" s="27" t="s">
        <v>35</v>
      </c>
      <c r="C41" s="19">
        <f>D41+E41</f>
        <v>104040600</v>
      </c>
      <c r="D41" s="19">
        <v>104040600</v>
      </c>
      <c r="E41" s="20">
        <v>0</v>
      </c>
      <c r="F41" s="20"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298.5" customHeight="1">
      <c r="A42" s="17">
        <v>41030900</v>
      </c>
      <c r="B42" s="27" t="s">
        <v>36</v>
      </c>
      <c r="C42" s="19">
        <f>D42+E42</f>
        <v>100000</v>
      </c>
      <c r="D42" s="19">
        <v>100000</v>
      </c>
      <c r="E42" s="20">
        <v>0</v>
      </c>
      <c r="F42" s="20">
        <v>0</v>
      </c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135" customHeight="1">
      <c r="A43" s="17">
        <v>41035800</v>
      </c>
      <c r="B43" s="27" t="s">
        <v>37</v>
      </c>
      <c r="C43" s="19">
        <f>D43+E43</f>
        <v>612630</v>
      </c>
      <c r="D43" s="19">
        <v>612630</v>
      </c>
      <c r="E43" s="20"/>
      <c r="F43" s="20">
        <v>0</v>
      </c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11" customFormat="1" ht="24.75" customHeight="1">
      <c r="A44" s="14"/>
      <c r="B44" s="26" t="s">
        <v>20</v>
      </c>
      <c r="C44" s="16">
        <f>D44+E44</f>
        <v>141311948</v>
      </c>
      <c r="D44" s="16">
        <f>D36+D28+D9</f>
        <v>140155345</v>
      </c>
      <c r="E44" s="16">
        <f>E36+E28+E9</f>
        <v>1156603</v>
      </c>
      <c r="F44" s="16">
        <f>F36+F28+F9</f>
        <v>0</v>
      </c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3" customFormat="1" ht="4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17" s="34" customFormat="1" ht="25.5" customHeight="1">
      <c r="A46" s="39" t="s">
        <v>40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2"/>
      <c r="Q46" s="33"/>
    </row>
    <row r="47" spans="1:17" s="34" customFormat="1" ht="23.25">
      <c r="A47" s="39" t="s">
        <v>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3"/>
    </row>
    <row r="48" spans="1:253" s="37" customFormat="1" ht="23.25">
      <c r="A48" s="35"/>
      <c r="B48" s="35"/>
      <c r="C48" s="35"/>
      <c r="D48" s="35"/>
      <c r="E48" s="35"/>
      <c r="F48" s="35"/>
      <c r="G48" s="36"/>
      <c r="H48" s="36"/>
      <c r="I48" s="36"/>
      <c r="J48" s="36"/>
      <c r="K48" s="36"/>
      <c r="L48" s="36"/>
      <c r="IK48" s="36"/>
      <c r="IL48" s="36"/>
      <c r="IM48" s="36"/>
      <c r="IN48" s="36"/>
      <c r="IO48" s="36"/>
      <c r="IP48" s="36"/>
      <c r="IQ48" s="36"/>
      <c r="IR48" s="36"/>
      <c r="IS48" s="36"/>
    </row>
    <row r="49" spans="1:253" s="37" customFormat="1" ht="23.25">
      <c r="A49" s="35"/>
      <c r="B49" s="35"/>
      <c r="C49" s="35"/>
      <c r="D49" s="35"/>
      <c r="F49" s="35"/>
      <c r="G49" s="36"/>
      <c r="H49" s="36"/>
      <c r="I49" s="36"/>
      <c r="J49" s="36"/>
      <c r="K49" s="36"/>
      <c r="L49" s="36"/>
      <c r="IK49" s="36"/>
      <c r="IL49" s="36"/>
      <c r="IM49" s="36"/>
      <c r="IN49" s="36"/>
      <c r="IO49" s="36"/>
      <c r="IP49" s="36"/>
      <c r="IQ49" s="36"/>
      <c r="IR49" s="36"/>
      <c r="IS49" s="36"/>
    </row>
    <row r="50" spans="1:253" s="3" customFormat="1" ht="22.5">
      <c r="A50" s="22"/>
      <c r="B50" s="22"/>
      <c r="C50" s="22"/>
      <c r="D50" s="22"/>
      <c r="E50" s="22"/>
      <c r="F50" s="23"/>
      <c r="G50" s="1"/>
      <c r="H50" s="1"/>
      <c r="I50" s="1"/>
      <c r="J50" s="1"/>
      <c r="K50" s="1"/>
      <c r="L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6" ht="22.5">
      <c r="A51" s="24"/>
      <c r="B51" s="24"/>
      <c r="C51" s="24"/>
      <c r="D51" s="31"/>
      <c r="E51" s="24"/>
      <c r="F51" s="25"/>
    </row>
    <row r="52" spans="1:5" ht="22.5">
      <c r="A52" s="21"/>
      <c r="B52" s="21"/>
      <c r="C52" s="21"/>
      <c r="D52" s="21"/>
      <c r="E52" s="21"/>
    </row>
  </sheetData>
  <sheetProtection/>
  <mergeCells count="11">
    <mergeCell ref="B7:B8"/>
    <mergeCell ref="C7:C8"/>
    <mergeCell ref="A46:O46"/>
    <mergeCell ref="A47:P47"/>
    <mergeCell ref="C1:F1"/>
    <mergeCell ref="C2:F2"/>
    <mergeCell ref="C3:F3"/>
    <mergeCell ref="D7:D8"/>
    <mergeCell ref="E7:F7"/>
    <mergeCell ref="A5:E5"/>
    <mergeCell ref="A7:A8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2015-08-31T06:22:44Z</cp:lastPrinted>
  <dcterms:created xsi:type="dcterms:W3CDTF">2014-01-17T10:52:16Z</dcterms:created>
  <dcterms:modified xsi:type="dcterms:W3CDTF">2015-09-24T13:02:01Z</dcterms:modified>
  <cp:category/>
  <cp:version/>
  <cp:contentType/>
  <cp:contentStatus/>
</cp:coreProperties>
</file>