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'Дод3'!$B$1:$Q$65</definedName>
    <definedName name="_xlnm.Print_Area" localSheetId="0">'Дод3'!$B$1:$Q$70</definedName>
  </definedNames>
  <calcPr fullCalcOnLoad="1"/>
</workbook>
</file>

<file path=xl/sharedStrings.xml><?xml version="1.0" encoding="utf-8"?>
<sst xmlns="http://schemas.openxmlformats.org/spreadsheetml/2006/main" count="197" uniqueCount="142">
  <si>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</si>
  <si>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</si>
  <si>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</si>
  <si>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</si>
  <si>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</si>
  <si>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</si>
  <si>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</si>
  <si>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</si>
  <si>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</si>
  <si>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</si>
  <si>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</si>
  <si>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</si>
  <si>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 xml:space="preserve">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</si>
  <si>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</si>
  <si>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</si>
  <si>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</si>
  <si>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</si>
  <si>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</si>
  <si>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</si>
  <si>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</si>
  <si>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</si>
  <si>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</si>
  <si>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</si>
  <si>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</si>
  <si>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</si>
  <si>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</si>
  <si>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</si>
  <si>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</si>
  <si>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</si>
  <si>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</si>
  <si>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</si>
  <si>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3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</si>
  <si>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</si>
  <si>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</si>
  <si>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</si>
  <si>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</si>
  <si>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</si>
  <si>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</si>
  <si>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</si>
  <si>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</si>
  <si>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</si>
  <si>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</si>
  <si>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</si>
  <si>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</si>
  <si>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</si>
  <si>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</si>
  <si>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</si>
  <si>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</si>
  <si>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</si>
  <si>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</si>
  <si>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</si>
  <si>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</si>
  <si>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</si>
  <si>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</si>
  <si>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</si>
  <si>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</si>
  <si>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</si>
  <si>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</si>
  <si>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</si>
  <si>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</si>
  <si>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</si>
  <si>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</si>
  <si>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</si>
  <si>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Заходи державної політики з питань молоді</t>
  </si>
  <si>
    <t>0314040</t>
  </si>
  <si>
    <t>4040</t>
  </si>
  <si>
    <t>1000000</t>
  </si>
  <si>
    <t>1010000</t>
  </si>
  <si>
    <t>1015020</t>
  </si>
  <si>
    <t>5020</t>
  </si>
  <si>
    <t>Діяльність закладів фізичної культури і спорту</t>
  </si>
  <si>
    <t>1015022</t>
  </si>
  <si>
    <t>5022</t>
  </si>
  <si>
    <t xml:space="preserve">Утримання та навчально-тренувальна робота комунальних  дитячо-юнацьких спортивних шкіл </t>
  </si>
  <si>
    <t>1500000</t>
  </si>
  <si>
    <t>1510000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</si>
  <si>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</si>
  <si>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</si>
  <si>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сім'ях)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</si>
  <si>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</si>
  <si>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</si>
  <si>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</si>
  <si>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</si>
  <si>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</si>
  <si>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</si>
  <si>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</si>
  <si>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</si>
  <si>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</si>
  <si>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</si>
  <si>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</si>
  <si>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</si>
  <si>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</si>
  <si>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</si>
  <si>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</si>
  <si>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</si>
  <si>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</si>
  <si>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</si>
  <si>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</si>
  <si>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</si>
  <si>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</si>
  <si>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</si>
  <si>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</si>
  <si>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</si>
  <si>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</si>
  <si>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</si>
  <si>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</si>
  <si>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</si>
  <si>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</si>
  <si>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</si>
  <si>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Надання допомоги на догляд за інвалідом I чи II групи внаслідок психічного розладу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</si>
  <si>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</si>
  <si>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</si>
  <si>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</si>
  <si>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</si>
  <si>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</si>
  <si>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</si>
  <si>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</si>
  <si>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</si>
  <si>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</si>
  <si>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</si>
  <si>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</si>
  <si>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</si>
  <si>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</si>
  <si>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</si>
  <si>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</si>
  <si>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</si>
  <si>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</si>
  <si>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</si>
  <si>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</si>
  <si>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</si>
  <si>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</si>
  <si>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</si>
  <si>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</si>
  <si>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</si>
  <si>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2                                                                                                                                              Продовження додатка 3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</si>
  <si>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</si>
  <si>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</si>
  <si>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</si>
  <si>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</si>
  <si>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Утримання центрів "Спорт для всіх" та проведення заходів з фізичної культури</t>
  </si>
  <si>
    <t>1513240</t>
  </si>
  <si>
    <t>від 23 грудня 2016 року № 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</si>
</sst>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88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8"/>
      <color indexed="8"/>
      <name val="Arial"/>
      <family val="2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b/>
      <sz val="28"/>
      <name val="Arial Cyr"/>
      <family val="2"/>
    </font>
    <font>
      <b/>
      <sz val="28"/>
      <name val="Arial"/>
      <family val="2"/>
    </font>
    <font>
      <sz val="36"/>
      <color indexed="8"/>
      <name val="Arial"/>
      <family val="2"/>
    </font>
    <font>
      <b/>
      <sz val="38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20"/>
      <color indexed="8"/>
      <name val="Arial"/>
      <family val="2"/>
    </font>
    <font>
      <b/>
      <sz val="3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2"/>
      <color indexed="8"/>
      <name val="Times New Roman"/>
      <family val="1"/>
    </font>
    <font>
      <sz val="52"/>
      <color indexed="8"/>
      <name val="Arial"/>
      <family val="2"/>
    </font>
    <font>
      <sz val="48"/>
      <color indexed="8"/>
      <name val="Arial"/>
      <family val="2"/>
    </font>
    <font>
      <sz val="4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2"/>
      <color theme="1"/>
      <name val="Times New Roman"/>
      <family val="1"/>
    </font>
    <font>
      <sz val="52"/>
      <color theme="1"/>
      <name val="Arial"/>
      <family val="2"/>
    </font>
    <font>
      <sz val="10"/>
      <color theme="1"/>
      <name val="Arial"/>
      <family val="2"/>
    </font>
    <font>
      <sz val="48"/>
      <color theme="1"/>
      <name val="Arial"/>
      <family val="2"/>
    </font>
    <font>
      <sz val="4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2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21" fillId="33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33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" fontId="8" fillId="34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2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83" fillId="32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83" fillId="32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0" fontId="86" fillId="0" borderId="0" xfId="0" applyFont="1" applyFill="1" applyAlignment="1">
      <alignment horizontal="left"/>
    </xf>
    <xf numFmtId="0" fontId="87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="30" zoomScaleNormal="30" zoomScaleSheetLayoutView="30" zoomScalePageLayoutView="0" workbookViewId="0" topLeftCell="A1">
      <selection activeCell="B71" sqref="B71:Q105"/>
    </sheetView>
  </sheetViews>
  <sheetFormatPr defaultColWidth="9.00390625" defaultRowHeight="12.75"/>
  <cols>
    <col min="1" max="1" width="2.421875" style="40" customWidth="1"/>
    <col min="2" max="2" width="35.57421875" style="1" customWidth="1"/>
    <col min="3" max="3" width="28.140625" style="1" customWidth="1"/>
    <col min="4" max="4" width="35.421875" style="1" customWidth="1"/>
    <col min="5" max="5" width="221.421875" style="1" customWidth="1"/>
    <col min="6" max="6" width="45.140625" style="1" customWidth="1"/>
    <col min="7" max="7" width="44.57421875" style="1" customWidth="1"/>
    <col min="8" max="8" width="42.8515625" style="1" customWidth="1"/>
    <col min="9" max="9" width="38.7109375" style="1" customWidth="1"/>
    <col min="10" max="10" width="26.28125" style="1" customWidth="1"/>
    <col min="11" max="11" width="37.8515625" style="1" customWidth="1"/>
    <col min="12" max="12" width="38.140625" style="1" customWidth="1"/>
    <col min="13" max="14" width="33.421875" style="1" customWidth="1"/>
    <col min="15" max="16" width="32.7109375" style="1" customWidth="1"/>
    <col min="17" max="17" width="46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2:17" ht="57">
      <c r="B1" s="1" t="s">
        <v>30</v>
      </c>
      <c r="M1" s="2" t="s">
        <v>0</v>
      </c>
      <c r="N1" s="50" t="s">
        <v>31</v>
      </c>
      <c r="P1" s="50"/>
      <c r="Q1" s="51"/>
    </row>
    <row r="2" spans="14:19" ht="52.5" customHeight="1">
      <c r="N2" s="50" t="s">
        <v>29</v>
      </c>
      <c r="P2" s="50"/>
      <c r="Q2" s="51"/>
      <c r="R2" s="3"/>
      <c r="S2" s="3"/>
    </row>
    <row r="3" spans="13:17" ht="52.5" customHeight="1">
      <c r="M3" s="4"/>
      <c r="N3" s="50" t="s">
        <v>141</v>
      </c>
      <c r="P3" s="50"/>
      <c r="Q3" s="51"/>
    </row>
    <row r="4" spans="13:17" ht="82.5" customHeight="1">
      <c r="M4" s="4"/>
      <c r="N4" s="4"/>
      <c r="O4" s="52"/>
      <c r="P4" s="50"/>
      <c r="Q4" s="50"/>
    </row>
    <row r="5" spans="3:17" ht="54" customHeight="1">
      <c r="C5" s="97" t="s">
        <v>32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3:17" ht="54" customHeight="1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8:17" ht="26.25" customHeight="1">
      <c r="H7" s="5"/>
      <c r="I7" s="5"/>
      <c r="J7" s="5"/>
      <c r="K7" s="5"/>
      <c r="Q7" s="24" t="s">
        <v>1</v>
      </c>
    </row>
    <row r="8" spans="2:17" ht="12.75" customHeight="1">
      <c r="B8" s="99" t="s">
        <v>21</v>
      </c>
      <c r="C8" s="99" t="s">
        <v>33</v>
      </c>
      <c r="D8" s="99" t="s">
        <v>22</v>
      </c>
      <c r="E8" s="95" t="s">
        <v>34</v>
      </c>
      <c r="F8" s="102" t="s">
        <v>35</v>
      </c>
      <c r="G8" s="102"/>
      <c r="H8" s="102"/>
      <c r="I8" s="102"/>
      <c r="J8" s="102"/>
      <c r="K8" s="106" t="s">
        <v>36</v>
      </c>
      <c r="L8" s="107"/>
      <c r="M8" s="107"/>
      <c r="N8" s="107"/>
      <c r="O8" s="107"/>
      <c r="P8" s="108"/>
      <c r="Q8" s="98" t="s">
        <v>2</v>
      </c>
    </row>
    <row r="9" spans="2:17" ht="29.25" customHeight="1">
      <c r="B9" s="99"/>
      <c r="C9" s="99"/>
      <c r="D9" s="99"/>
      <c r="E9" s="95"/>
      <c r="F9" s="102"/>
      <c r="G9" s="102"/>
      <c r="H9" s="102"/>
      <c r="I9" s="102"/>
      <c r="J9" s="102"/>
      <c r="K9" s="109"/>
      <c r="L9" s="110"/>
      <c r="M9" s="110"/>
      <c r="N9" s="110"/>
      <c r="O9" s="110"/>
      <c r="P9" s="111"/>
      <c r="Q9" s="98"/>
    </row>
    <row r="10" spans="2:17" ht="39" customHeight="1">
      <c r="B10" s="99"/>
      <c r="C10" s="99"/>
      <c r="D10" s="99"/>
      <c r="E10" s="95"/>
      <c r="F10" s="92" t="s">
        <v>3</v>
      </c>
      <c r="G10" s="100" t="s">
        <v>13</v>
      </c>
      <c r="H10" s="96" t="s">
        <v>135</v>
      </c>
      <c r="I10" s="96"/>
      <c r="J10" s="100" t="s">
        <v>14</v>
      </c>
      <c r="K10" s="96" t="s">
        <v>3</v>
      </c>
      <c r="L10" s="100" t="s">
        <v>13</v>
      </c>
      <c r="M10" s="96" t="s">
        <v>135</v>
      </c>
      <c r="N10" s="96"/>
      <c r="O10" s="100" t="s">
        <v>14</v>
      </c>
      <c r="P10" s="62" t="s">
        <v>135</v>
      </c>
      <c r="Q10" s="98"/>
    </row>
    <row r="11" spans="2:17" ht="15.75" customHeight="1">
      <c r="B11" s="99"/>
      <c r="C11" s="99"/>
      <c r="D11" s="99"/>
      <c r="E11" s="95"/>
      <c r="F11" s="93"/>
      <c r="G11" s="100"/>
      <c r="H11" s="101" t="s">
        <v>5</v>
      </c>
      <c r="I11" s="96" t="s">
        <v>4</v>
      </c>
      <c r="J11" s="100"/>
      <c r="K11" s="96"/>
      <c r="L11" s="100"/>
      <c r="M11" s="96" t="s">
        <v>5</v>
      </c>
      <c r="N11" s="96" t="s">
        <v>4</v>
      </c>
      <c r="O11" s="100"/>
      <c r="P11" s="96" t="s">
        <v>6</v>
      </c>
      <c r="Q11" s="98"/>
    </row>
    <row r="12" spans="2:17" ht="12.75" customHeight="1">
      <c r="B12" s="99"/>
      <c r="C12" s="99"/>
      <c r="D12" s="99"/>
      <c r="E12" s="95"/>
      <c r="F12" s="93"/>
      <c r="G12" s="100"/>
      <c r="H12" s="101"/>
      <c r="I12" s="96"/>
      <c r="J12" s="100"/>
      <c r="K12" s="96"/>
      <c r="L12" s="100"/>
      <c r="M12" s="96"/>
      <c r="N12" s="96"/>
      <c r="O12" s="100"/>
      <c r="P12" s="96"/>
      <c r="Q12" s="98"/>
    </row>
    <row r="13" spans="2:17" ht="15.75" customHeight="1">
      <c r="B13" s="99"/>
      <c r="C13" s="99"/>
      <c r="D13" s="99"/>
      <c r="E13" s="95"/>
      <c r="F13" s="93"/>
      <c r="G13" s="100"/>
      <c r="H13" s="101"/>
      <c r="I13" s="96"/>
      <c r="J13" s="100"/>
      <c r="K13" s="96"/>
      <c r="L13" s="100"/>
      <c r="M13" s="96"/>
      <c r="N13" s="96"/>
      <c r="O13" s="100"/>
      <c r="P13" s="96"/>
      <c r="Q13" s="98"/>
    </row>
    <row r="14" spans="2:17" ht="189.75" customHeight="1">
      <c r="B14" s="99"/>
      <c r="C14" s="99"/>
      <c r="D14" s="99"/>
      <c r="E14" s="95"/>
      <c r="F14" s="94"/>
      <c r="G14" s="100"/>
      <c r="H14" s="101"/>
      <c r="I14" s="96"/>
      <c r="J14" s="100"/>
      <c r="K14" s="96"/>
      <c r="L14" s="100"/>
      <c r="M14" s="96"/>
      <c r="N14" s="96"/>
      <c r="O14" s="100"/>
      <c r="P14" s="96"/>
      <c r="Q14" s="98"/>
    </row>
    <row r="15" spans="2:17" ht="42.75" customHeight="1">
      <c r="B15" s="10">
        <v>1</v>
      </c>
      <c r="C15" s="10">
        <v>2</v>
      </c>
      <c r="D15" s="10">
        <v>3</v>
      </c>
      <c r="E15" s="10">
        <v>4</v>
      </c>
      <c r="F15" s="10" t="s">
        <v>133</v>
      </c>
      <c r="G15" s="10">
        <v>6</v>
      </c>
      <c r="H15" s="11">
        <v>7</v>
      </c>
      <c r="I15" s="10">
        <v>8</v>
      </c>
      <c r="J15" s="10">
        <v>9</v>
      </c>
      <c r="K15" s="10" t="s">
        <v>132</v>
      </c>
      <c r="L15" s="10">
        <v>11</v>
      </c>
      <c r="M15" s="11">
        <v>12</v>
      </c>
      <c r="N15" s="10">
        <v>13</v>
      </c>
      <c r="O15" s="10">
        <v>14</v>
      </c>
      <c r="P15" s="10">
        <v>15</v>
      </c>
      <c r="Q15" s="12" t="s">
        <v>131</v>
      </c>
    </row>
    <row r="16" spans="1:17" s="6" customFormat="1" ht="68.25" customHeight="1">
      <c r="A16" s="41"/>
      <c r="B16" s="33" t="s">
        <v>37</v>
      </c>
      <c r="C16" s="33"/>
      <c r="D16" s="71"/>
      <c r="E16" s="53" t="s">
        <v>7</v>
      </c>
      <c r="F16" s="73">
        <f>F17</f>
        <v>23775300</v>
      </c>
      <c r="G16" s="73">
        <f>G17</f>
        <v>23775300</v>
      </c>
      <c r="H16" s="73">
        <f aca="true" t="shared" si="0" ref="H16:O16">H17</f>
        <v>15613687</v>
      </c>
      <c r="I16" s="73">
        <f t="shared" si="0"/>
        <v>1273231</v>
      </c>
      <c r="J16" s="73">
        <f t="shared" si="0"/>
        <v>0</v>
      </c>
      <c r="K16" s="73">
        <f t="shared" si="0"/>
        <v>133638</v>
      </c>
      <c r="L16" s="73">
        <f t="shared" si="0"/>
        <v>3638</v>
      </c>
      <c r="M16" s="73">
        <f t="shared" si="0"/>
        <v>0</v>
      </c>
      <c r="N16" s="73">
        <f t="shared" si="0"/>
        <v>0</v>
      </c>
      <c r="O16" s="73">
        <f t="shared" si="0"/>
        <v>130000</v>
      </c>
      <c r="P16" s="73">
        <f>P17</f>
        <v>130000</v>
      </c>
      <c r="Q16" s="73">
        <f>Q17</f>
        <v>23908938</v>
      </c>
    </row>
    <row r="17" spans="1:17" s="6" customFormat="1" ht="69.75" customHeight="1">
      <c r="A17" s="41"/>
      <c r="B17" s="33" t="s">
        <v>38</v>
      </c>
      <c r="C17" s="71"/>
      <c r="D17" s="71"/>
      <c r="E17" s="53" t="s">
        <v>7</v>
      </c>
      <c r="F17" s="73">
        <f aca="true" t="shared" si="1" ref="F17:Q17">F18+F26+F25+F19+F21+F24+F27+F28+F29</f>
        <v>23775300</v>
      </c>
      <c r="G17" s="73">
        <f t="shared" si="1"/>
        <v>23775300</v>
      </c>
      <c r="H17" s="73">
        <f t="shared" si="1"/>
        <v>15613687</v>
      </c>
      <c r="I17" s="73">
        <f t="shared" si="1"/>
        <v>1273231</v>
      </c>
      <c r="J17" s="73">
        <f t="shared" si="1"/>
        <v>0</v>
      </c>
      <c r="K17" s="73">
        <f t="shared" si="1"/>
        <v>133638</v>
      </c>
      <c r="L17" s="73">
        <f t="shared" si="1"/>
        <v>3638</v>
      </c>
      <c r="M17" s="73">
        <f t="shared" si="1"/>
        <v>0</v>
      </c>
      <c r="N17" s="73">
        <f t="shared" si="1"/>
        <v>0</v>
      </c>
      <c r="O17" s="73">
        <f t="shared" si="1"/>
        <v>130000</v>
      </c>
      <c r="P17" s="73">
        <f t="shared" si="1"/>
        <v>130000</v>
      </c>
      <c r="Q17" s="73">
        <f t="shared" si="1"/>
        <v>23908938</v>
      </c>
    </row>
    <row r="18" spans="1:17" s="6" customFormat="1" ht="150.75" customHeight="1">
      <c r="A18" s="41"/>
      <c r="B18" s="26" t="s">
        <v>39</v>
      </c>
      <c r="C18" s="26" t="s">
        <v>40</v>
      </c>
      <c r="D18" s="26" t="s">
        <v>15</v>
      </c>
      <c r="E18" s="54" t="s">
        <v>41</v>
      </c>
      <c r="F18" s="74">
        <f>G18</f>
        <v>23060600</v>
      </c>
      <c r="G18" s="74">
        <v>23060600</v>
      </c>
      <c r="H18" s="75">
        <v>15593875</v>
      </c>
      <c r="I18" s="74">
        <v>1094034</v>
      </c>
      <c r="J18" s="74"/>
      <c r="K18" s="75">
        <f>L18+O18</f>
        <v>133638</v>
      </c>
      <c r="L18" s="75">
        <v>3638</v>
      </c>
      <c r="M18" s="75"/>
      <c r="N18" s="75"/>
      <c r="O18" s="75">
        <f>P18</f>
        <v>130000</v>
      </c>
      <c r="P18" s="75">
        <v>130000</v>
      </c>
      <c r="Q18" s="75">
        <f>F18+K18</f>
        <v>23194238</v>
      </c>
    </row>
    <row r="19" spans="1:17" s="6" customFormat="1" ht="50.25" customHeight="1">
      <c r="A19" s="41"/>
      <c r="B19" s="26" t="s">
        <v>46</v>
      </c>
      <c r="C19" s="27" t="s">
        <v>47</v>
      </c>
      <c r="D19" s="27"/>
      <c r="E19" s="55" t="s">
        <v>48</v>
      </c>
      <c r="F19" s="74">
        <f>F20</f>
        <v>31700</v>
      </c>
      <c r="G19" s="74">
        <f>G20</f>
        <v>31700</v>
      </c>
      <c r="H19" s="75"/>
      <c r="I19" s="75"/>
      <c r="J19" s="75"/>
      <c r="K19" s="75"/>
      <c r="L19" s="75"/>
      <c r="M19" s="75"/>
      <c r="N19" s="75"/>
      <c r="O19" s="75"/>
      <c r="P19" s="75"/>
      <c r="Q19" s="75">
        <f aca="true" t="shared" si="2" ref="Q19:Q29">F19+K19</f>
        <v>31700</v>
      </c>
    </row>
    <row r="20" spans="1:19" s="6" customFormat="1" ht="48.75" customHeight="1">
      <c r="A20" s="41"/>
      <c r="B20" s="26" t="s">
        <v>49</v>
      </c>
      <c r="C20" s="27" t="s">
        <v>50</v>
      </c>
      <c r="D20" s="27" t="s">
        <v>16</v>
      </c>
      <c r="E20" s="54" t="s">
        <v>51</v>
      </c>
      <c r="F20" s="74">
        <f>G20</f>
        <v>31700</v>
      </c>
      <c r="G20" s="74">
        <v>31700</v>
      </c>
      <c r="H20" s="75"/>
      <c r="I20" s="75"/>
      <c r="J20" s="75"/>
      <c r="K20" s="75"/>
      <c r="L20" s="75"/>
      <c r="M20" s="75"/>
      <c r="N20" s="75"/>
      <c r="O20" s="75"/>
      <c r="P20" s="75"/>
      <c r="Q20" s="75">
        <f t="shared" si="2"/>
        <v>31700</v>
      </c>
      <c r="R20" s="8"/>
      <c r="S20" s="8"/>
    </row>
    <row r="21" spans="1:17" s="6" customFormat="1" ht="51" customHeight="1">
      <c r="A21" s="41"/>
      <c r="B21" s="26" t="s">
        <v>52</v>
      </c>
      <c r="C21" s="27" t="s">
        <v>53</v>
      </c>
      <c r="D21" s="28"/>
      <c r="E21" s="54" t="s">
        <v>54</v>
      </c>
      <c r="F21" s="74">
        <f>F22+F23</f>
        <v>15000</v>
      </c>
      <c r="G21" s="74">
        <f>G22+G23</f>
        <v>15000</v>
      </c>
      <c r="H21" s="75"/>
      <c r="I21" s="75"/>
      <c r="J21" s="75"/>
      <c r="K21" s="75"/>
      <c r="L21" s="75"/>
      <c r="M21" s="75"/>
      <c r="N21" s="75"/>
      <c r="O21" s="75"/>
      <c r="P21" s="75"/>
      <c r="Q21" s="75">
        <f t="shared" si="2"/>
        <v>15000</v>
      </c>
    </row>
    <row r="22" spans="1:17" s="6" customFormat="1" ht="103.5" customHeight="1">
      <c r="A22" s="41"/>
      <c r="B22" s="26" t="s">
        <v>55</v>
      </c>
      <c r="C22" s="27" t="s">
        <v>56</v>
      </c>
      <c r="D22" s="27" t="s">
        <v>16</v>
      </c>
      <c r="E22" s="54" t="s">
        <v>57</v>
      </c>
      <c r="F22" s="74">
        <f aca="true" t="shared" si="3" ref="F22:F29">G22</f>
        <v>5000</v>
      </c>
      <c r="G22" s="74">
        <v>5000</v>
      </c>
      <c r="H22" s="75"/>
      <c r="I22" s="75"/>
      <c r="J22" s="75"/>
      <c r="K22" s="75"/>
      <c r="L22" s="75"/>
      <c r="M22" s="75"/>
      <c r="N22" s="75"/>
      <c r="O22" s="75"/>
      <c r="P22" s="75"/>
      <c r="Q22" s="75">
        <f t="shared" si="2"/>
        <v>5000</v>
      </c>
    </row>
    <row r="23" spans="1:17" s="6" customFormat="1" ht="51" customHeight="1">
      <c r="A23" s="41"/>
      <c r="B23" s="26" t="s">
        <v>58</v>
      </c>
      <c r="C23" s="27" t="s">
        <v>59</v>
      </c>
      <c r="D23" s="27" t="s">
        <v>16</v>
      </c>
      <c r="E23" s="54" t="s">
        <v>60</v>
      </c>
      <c r="F23" s="74">
        <f t="shared" si="3"/>
        <v>10000</v>
      </c>
      <c r="G23" s="75">
        <v>10000</v>
      </c>
      <c r="H23" s="75"/>
      <c r="I23" s="75"/>
      <c r="J23" s="75"/>
      <c r="K23" s="75"/>
      <c r="L23" s="75"/>
      <c r="M23" s="75"/>
      <c r="N23" s="75"/>
      <c r="O23" s="75"/>
      <c r="P23" s="75"/>
      <c r="Q23" s="75">
        <f t="shared" si="2"/>
        <v>10000</v>
      </c>
    </row>
    <row r="24" spans="1:17" s="6" customFormat="1" ht="53.25" customHeight="1">
      <c r="A24" s="41"/>
      <c r="B24" s="26" t="s">
        <v>61</v>
      </c>
      <c r="C24" s="27" t="s">
        <v>62</v>
      </c>
      <c r="D24" s="27" t="s">
        <v>16</v>
      </c>
      <c r="E24" s="54" t="s">
        <v>63</v>
      </c>
      <c r="F24" s="74">
        <f t="shared" si="3"/>
        <v>5300</v>
      </c>
      <c r="G24" s="75">
        <v>5300</v>
      </c>
      <c r="H24" s="75"/>
      <c r="I24" s="75"/>
      <c r="J24" s="75"/>
      <c r="K24" s="75"/>
      <c r="L24" s="75"/>
      <c r="M24" s="75"/>
      <c r="N24" s="75"/>
      <c r="O24" s="75"/>
      <c r="P24" s="75"/>
      <c r="Q24" s="75">
        <f t="shared" si="2"/>
        <v>5300</v>
      </c>
    </row>
    <row r="25" spans="1:17" s="6" customFormat="1" ht="50.25" customHeight="1">
      <c r="A25" s="41"/>
      <c r="B25" s="26" t="s">
        <v>44</v>
      </c>
      <c r="C25" s="27" t="s">
        <v>45</v>
      </c>
      <c r="D25" s="27" t="s">
        <v>24</v>
      </c>
      <c r="E25" s="55" t="s">
        <v>27</v>
      </c>
      <c r="F25" s="74">
        <f>G25</f>
        <v>24170</v>
      </c>
      <c r="G25" s="74">
        <v>24170</v>
      </c>
      <c r="H25" s="75">
        <v>19812</v>
      </c>
      <c r="I25" s="75"/>
      <c r="J25" s="75"/>
      <c r="K25" s="75"/>
      <c r="L25" s="75"/>
      <c r="M25" s="75"/>
      <c r="N25" s="75"/>
      <c r="O25" s="75"/>
      <c r="P25" s="75"/>
      <c r="Q25" s="75">
        <f>F25+K25</f>
        <v>24170</v>
      </c>
    </row>
    <row r="26" spans="1:17" s="6" customFormat="1" ht="50.25" customHeight="1">
      <c r="A26" s="41"/>
      <c r="B26" s="26" t="s">
        <v>42</v>
      </c>
      <c r="C26" s="27" t="s">
        <v>43</v>
      </c>
      <c r="D26" s="27" t="s">
        <v>17</v>
      </c>
      <c r="E26" s="55" t="s">
        <v>8</v>
      </c>
      <c r="F26" s="74">
        <f t="shared" si="3"/>
        <v>60000</v>
      </c>
      <c r="G26" s="74">
        <v>60000</v>
      </c>
      <c r="H26" s="75"/>
      <c r="I26" s="75"/>
      <c r="J26" s="75"/>
      <c r="K26" s="75"/>
      <c r="L26" s="75"/>
      <c r="M26" s="75"/>
      <c r="N26" s="75"/>
      <c r="O26" s="75"/>
      <c r="P26" s="75"/>
      <c r="Q26" s="75">
        <f>F26+K26</f>
        <v>60000</v>
      </c>
    </row>
    <row r="27" spans="1:19" s="6" customFormat="1" ht="98.25" customHeight="1">
      <c r="A27" s="41"/>
      <c r="B27" s="26" t="s">
        <v>64</v>
      </c>
      <c r="C27" s="29" t="s">
        <v>65</v>
      </c>
      <c r="D27" s="27" t="s">
        <v>26</v>
      </c>
      <c r="E27" s="54" t="s">
        <v>25</v>
      </c>
      <c r="F27" s="74">
        <f t="shared" si="3"/>
        <v>44800</v>
      </c>
      <c r="G27" s="75">
        <v>44800</v>
      </c>
      <c r="H27" s="75"/>
      <c r="I27" s="75"/>
      <c r="J27" s="75"/>
      <c r="K27" s="75"/>
      <c r="L27" s="75"/>
      <c r="M27" s="75"/>
      <c r="N27" s="75"/>
      <c r="O27" s="75"/>
      <c r="P27" s="75"/>
      <c r="Q27" s="75">
        <f t="shared" si="2"/>
        <v>44800</v>
      </c>
      <c r="R27" s="8"/>
      <c r="S27" s="8"/>
    </row>
    <row r="28" spans="1:19" s="6" customFormat="1" ht="58.5" customHeight="1">
      <c r="A28" s="70"/>
      <c r="B28" s="26" t="s">
        <v>138</v>
      </c>
      <c r="C28" s="27" t="s">
        <v>137</v>
      </c>
      <c r="D28" s="27" t="s">
        <v>18</v>
      </c>
      <c r="E28" s="54" t="s">
        <v>139</v>
      </c>
      <c r="F28" s="74">
        <f t="shared" si="3"/>
        <v>70000</v>
      </c>
      <c r="G28" s="75">
        <v>70000</v>
      </c>
      <c r="H28" s="75"/>
      <c r="I28" s="75"/>
      <c r="J28" s="75"/>
      <c r="K28" s="75"/>
      <c r="L28" s="75"/>
      <c r="M28" s="75"/>
      <c r="N28" s="75"/>
      <c r="O28" s="75"/>
      <c r="P28" s="75"/>
      <c r="Q28" s="75">
        <f t="shared" si="2"/>
        <v>70000</v>
      </c>
      <c r="R28" s="8"/>
      <c r="S28" s="8"/>
    </row>
    <row r="29" spans="1:19" s="6" customFormat="1" ht="63" customHeight="1">
      <c r="A29" s="41"/>
      <c r="B29" s="26" t="s">
        <v>126</v>
      </c>
      <c r="C29" s="26" t="s">
        <v>127</v>
      </c>
      <c r="D29" s="26" t="s">
        <v>128</v>
      </c>
      <c r="E29" s="54" t="s">
        <v>129</v>
      </c>
      <c r="F29" s="74">
        <f t="shared" si="3"/>
        <v>463730</v>
      </c>
      <c r="G29" s="75">
        <v>463730</v>
      </c>
      <c r="H29" s="75"/>
      <c r="I29" s="75">
        <v>179197</v>
      </c>
      <c r="J29" s="75"/>
      <c r="K29" s="75"/>
      <c r="L29" s="75"/>
      <c r="M29" s="75"/>
      <c r="N29" s="75"/>
      <c r="O29" s="75"/>
      <c r="P29" s="75"/>
      <c r="Q29" s="75">
        <f t="shared" si="2"/>
        <v>463730</v>
      </c>
      <c r="R29" s="8"/>
      <c r="S29" s="8"/>
    </row>
    <row r="30" spans="1:19" s="32" customFormat="1" ht="60" customHeight="1">
      <c r="A30" s="42"/>
      <c r="B30" s="33" t="s">
        <v>66</v>
      </c>
      <c r="C30" s="33"/>
      <c r="D30" s="33"/>
      <c r="E30" s="53" t="s">
        <v>9</v>
      </c>
      <c r="F30" s="76">
        <f>F31</f>
        <v>11888690</v>
      </c>
      <c r="G30" s="76">
        <f aca="true" t="shared" si="4" ref="G30:Q30">G31</f>
        <v>11888690</v>
      </c>
      <c r="H30" s="76">
        <f t="shared" si="4"/>
        <v>6167497</v>
      </c>
      <c r="I30" s="76">
        <f t="shared" si="4"/>
        <v>3618385</v>
      </c>
      <c r="J30" s="76">
        <f t="shared" si="4"/>
        <v>0</v>
      </c>
      <c r="K30" s="76">
        <f t="shared" si="4"/>
        <v>675594</v>
      </c>
      <c r="L30" s="76">
        <f t="shared" si="4"/>
        <v>675594</v>
      </c>
      <c r="M30" s="76">
        <f t="shared" si="4"/>
        <v>302835</v>
      </c>
      <c r="N30" s="76">
        <f t="shared" si="4"/>
        <v>220951</v>
      </c>
      <c r="O30" s="76">
        <f t="shared" si="4"/>
        <v>0</v>
      </c>
      <c r="P30" s="76">
        <f t="shared" si="4"/>
        <v>0</v>
      </c>
      <c r="Q30" s="76">
        <f t="shared" si="4"/>
        <v>12564284</v>
      </c>
      <c r="R30" s="31"/>
      <c r="S30" s="31"/>
    </row>
    <row r="31" spans="1:17" s="32" customFormat="1" ht="69.75" customHeight="1">
      <c r="A31" s="42"/>
      <c r="B31" s="33" t="s">
        <v>67</v>
      </c>
      <c r="C31" s="71"/>
      <c r="D31" s="72"/>
      <c r="E31" s="53" t="s">
        <v>9</v>
      </c>
      <c r="F31" s="77">
        <f aca="true" t="shared" si="5" ref="F31:O31">+F33</f>
        <v>11888690</v>
      </c>
      <c r="G31" s="77">
        <f t="shared" si="5"/>
        <v>11888690</v>
      </c>
      <c r="H31" s="78">
        <f t="shared" si="5"/>
        <v>6167497</v>
      </c>
      <c r="I31" s="78">
        <f t="shared" si="5"/>
        <v>3618385</v>
      </c>
      <c r="J31" s="78"/>
      <c r="K31" s="78">
        <f t="shared" si="5"/>
        <v>675594</v>
      </c>
      <c r="L31" s="78">
        <f t="shared" si="5"/>
        <v>675594</v>
      </c>
      <c r="M31" s="78">
        <f t="shared" si="5"/>
        <v>302835</v>
      </c>
      <c r="N31" s="78">
        <f t="shared" si="5"/>
        <v>220951</v>
      </c>
      <c r="O31" s="78">
        <f t="shared" si="5"/>
        <v>0</v>
      </c>
      <c r="P31" s="78">
        <f>P33</f>
        <v>0</v>
      </c>
      <c r="Q31" s="78">
        <f>+Q33</f>
        <v>12564284</v>
      </c>
    </row>
    <row r="32" spans="1:17" s="6" customFormat="1" ht="62.25" customHeight="1">
      <c r="A32" s="41"/>
      <c r="B32" s="26" t="s">
        <v>68</v>
      </c>
      <c r="C32" s="26" t="s">
        <v>69</v>
      </c>
      <c r="D32" s="26"/>
      <c r="E32" s="56" t="s">
        <v>70</v>
      </c>
      <c r="F32" s="74">
        <f>F33</f>
        <v>11888690</v>
      </c>
      <c r="G32" s="74">
        <f>G33</f>
        <v>11888690</v>
      </c>
      <c r="H32" s="74">
        <f aca="true" t="shared" si="6" ref="H32:P32">H33</f>
        <v>6167497</v>
      </c>
      <c r="I32" s="74">
        <f t="shared" si="6"/>
        <v>3618385</v>
      </c>
      <c r="J32" s="74">
        <f t="shared" si="6"/>
        <v>0</v>
      </c>
      <c r="K32" s="74">
        <f t="shared" si="6"/>
        <v>675594</v>
      </c>
      <c r="L32" s="74">
        <f t="shared" si="6"/>
        <v>675594</v>
      </c>
      <c r="M32" s="74">
        <f t="shared" si="6"/>
        <v>302835</v>
      </c>
      <c r="N32" s="74">
        <f t="shared" si="6"/>
        <v>220951</v>
      </c>
      <c r="O32" s="74">
        <f t="shared" si="6"/>
        <v>0</v>
      </c>
      <c r="P32" s="74">
        <f t="shared" si="6"/>
        <v>0</v>
      </c>
      <c r="Q32" s="74">
        <f>Q33</f>
        <v>12564284</v>
      </c>
    </row>
    <row r="33" spans="1:17" s="30" customFormat="1" ht="96.75" customHeight="1">
      <c r="A33" s="43"/>
      <c r="B33" s="26" t="s">
        <v>71</v>
      </c>
      <c r="C33" s="26" t="s">
        <v>72</v>
      </c>
      <c r="D33" s="26" t="s">
        <v>18</v>
      </c>
      <c r="E33" s="54" t="s">
        <v>73</v>
      </c>
      <c r="F33" s="74">
        <f>G33</f>
        <v>11888690</v>
      </c>
      <c r="G33" s="74">
        <v>11888690</v>
      </c>
      <c r="H33" s="74">
        <v>6167497</v>
      </c>
      <c r="I33" s="74">
        <v>3618385</v>
      </c>
      <c r="J33" s="74"/>
      <c r="K33" s="75">
        <f>L33+O33</f>
        <v>675594</v>
      </c>
      <c r="L33" s="74">
        <v>675594</v>
      </c>
      <c r="M33" s="75">
        <v>302835</v>
      </c>
      <c r="N33" s="75">
        <v>220951</v>
      </c>
      <c r="O33" s="74">
        <f>+P33</f>
        <v>0</v>
      </c>
      <c r="P33" s="74"/>
      <c r="Q33" s="75">
        <f>F33+K33</f>
        <v>12564284</v>
      </c>
    </row>
    <row r="34" spans="1:20" s="32" customFormat="1" ht="101.25" customHeight="1">
      <c r="A34" s="42"/>
      <c r="B34" s="33" t="s">
        <v>74</v>
      </c>
      <c r="C34" s="33"/>
      <c r="D34" s="33"/>
      <c r="E34" s="57" t="s">
        <v>10</v>
      </c>
      <c r="F34" s="73">
        <f>F35</f>
        <v>158871878</v>
      </c>
      <c r="G34" s="73">
        <f>G35</f>
        <v>158871878</v>
      </c>
      <c r="H34" s="73">
        <f aca="true" t="shared" si="7" ref="H34:Q34">H35</f>
        <v>13178111</v>
      </c>
      <c r="I34" s="73">
        <f t="shared" si="7"/>
        <v>562804</v>
      </c>
      <c r="J34" s="73">
        <f t="shared" si="7"/>
        <v>0</v>
      </c>
      <c r="K34" s="73">
        <f t="shared" si="7"/>
        <v>366380</v>
      </c>
      <c r="L34" s="73">
        <f t="shared" si="7"/>
        <v>366380</v>
      </c>
      <c r="M34" s="73">
        <f t="shared" si="7"/>
        <v>233280</v>
      </c>
      <c r="N34" s="73">
        <f t="shared" si="7"/>
        <v>39977</v>
      </c>
      <c r="O34" s="73">
        <f t="shared" si="7"/>
        <v>0</v>
      </c>
      <c r="P34" s="73">
        <f t="shared" si="7"/>
        <v>0</v>
      </c>
      <c r="Q34" s="73">
        <f t="shared" si="7"/>
        <v>159238258</v>
      </c>
      <c r="R34" s="34"/>
      <c r="S34" s="34"/>
      <c r="T34" s="34"/>
    </row>
    <row r="35" spans="1:20" s="32" customFormat="1" ht="103.5" customHeight="1">
      <c r="A35" s="42"/>
      <c r="B35" s="35" t="s">
        <v>75</v>
      </c>
      <c r="C35" s="35"/>
      <c r="D35" s="35"/>
      <c r="E35" s="57" t="s">
        <v>10</v>
      </c>
      <c r="F35" s="79">
        <f>F36+F37+F53+F54+F57+F59+F60</f>
        <v>158871878</v>
      </c>
      <c r="G35" s="79">
        <f aca="true" t="shared" si="8" ref="G35:Q35">G36+G37+G53+G54+G57+G59+G60</f>
        <v>158871878</v>
      </c>
      <c r="H35" s="79">
        <f t="shared" si="8"/>
        <v>13178111</v>
      </c>
      <c r="I35" s="79">
        <f t="shared" si="8"/>
        <v>562804</v>
      </c>
      <c r="J35" s="79">
        <f t="shared" si="8"/>
        <v>0</v>
      </c>
      <c r="K35" s="79">
        <f t="shared" si="8"/>
        <v>366380</v>
      </c>
      <c r="L35" s="79">
        <f t="shared" si="8"/>
        <v>366380</v>
      </c>
      <c r="M35" s="79">
        <f t="shared" si="8"/>
        <v>233280</v>
      </c>
      <c r="N35" s="79">
        <f t="shared" si="8"/>
        <v>39977</v>
      </c>
      <c r="O35" s="79">
        <f t="shared" si="8"/>
        <v>0</v>
      </c>
      <c r="P35" s="79">
        <f t="shared" si="8"/>
        <v>0</v>
      </c>
      <c r="Q35" s="79">
        <f t="shared" si="8"/>
        <v>159238258</v>
      </c>
      <c r="R35" s="34"/>
      <c r="S35" s="34"/>
      <c r="T35" s="34"/>
    </row>
    <row r="36" spans="1:20" s="6" customFormat="1" ht="144" customHeight="1">
      <c r="A36" s="41"/>
      <c r="B36" s="36" t="s">
        <v>76</v>
      </c>
      <c r="C36" s="26" t="s">
        <v>77</v>
      </c>
      <c r="D36" s="26" t="s">
        <v>23</v>
      </c>
      <c r="E36" s="56" t="s">
        <v>78</v>
      </c>
      <c r="F36" s="75">
        <f>G36</f>
        <v>947418</v>
      </c>
      <c r="G36" s="75">
        <v>947418</v>
      </c>
      <c r="H36" s="75"/>
      <c r="I36" s="75"/>
      <c r="J36" s="75"/>
      <c r="K36" s="75"/>
      <c r="L36" s="75"/>
      <c r="M36" s="75"/>
      <c r="N36" s="75"/>
      <c r="O36" s="75"/>
      <c r="P36" s="75"/>
      <c r="Q36" s="80">
        <f>F36+K36</f>
        <v>947418</v>
      </c>
      <c r="R36" s="9"/>
      <c r="S36" s="9"/>
      <c r="T36" s="9"/>
    </row>
    <row r="37" spans="1:20" s="6" customFormat="1" ht="103.5" customHeight="1">
      <c r="A37" s="41"/>
      <c r="B37" s="36" t="s">
        <v>79</v>
      </c>
      <c r="C37" s="26" t="s">
        <v>80</v>
      </c>
      <c r="D37" s="26"/>
      <c r="E37" s="56" t="s">
        <v>81</v>
      </c>
      <c r="F37" s="75">
        <f>SUM(F38:F46)</f>
        <v>136205772</v>
      </c>
      <c r="G37" s="75">
        <f>SUM(G38:G46)</f>
        <v>136205772</v>
      </c>
      <c r="H37" s="75">
        <f aca="true" t="shared" si="9" ref="H37:P37">SUM(H38:H46)</f>
        <v>0</v>
      </c>
      <c r="I37" s="75">
        <f t="shared" si="9"/>
        <v>0</v>
      </c>
      <c r="J37" s="75">
        <f t="shared" si="9"/>
        <v>0</v>
      </c>
      <c r="K37" s="75">
        <f t="shared" si="9"/>
        <v>0</v>
      </c>
      <c r="L37" s="75">
        <f t="shared" si="9"/>
        <v>0</v>
      </c>
      <c r="M37" s="75">
        <f t="shared" si="9"/>
        <v>0</v>
      </c>
      <c r="N37" s="75">
        <f t="shared" si="9"/>
        <v>0</v>
      </c>
      <c r="O37" s="75">
        <f t="shared" si="9"/>
        <v>0</v>
      </c>
      <c r="P37" s="75">
        <f t="shared" si="9"/>
        <v>0</v>
      </c>
      <c r="Q37" s="80">
        <f aca="true" t="shared" si="10" ref="Q37:Q53">F37+K37</f>
        <v>136205772</v>
      </c>
      <c r="R37" s="9"/>
      <c r="S37" s="9"/>
      <c r="T37" s="9"/>
    </row>
    <row r="38" spans="1:17" s="7" customFormat="1" ht="57" customHeight="1">
      <c r="A38" s="41"/>
      <c r="B38" s="39" t="s">
        <v>82</v>
      </c>
      <c r="C38" s="29" t="s">
        <v>83</v>
      </c>
      <c r="D38" s="29" t="s">
        <v>16</v>
      </c>
      <c r="E38" s="64" t="s">
        <v>84</v>
      </c>
      <c r="F38" s="75">
        <f>G38</f>
        <v>1321506</v>
      </c>
      <c r="G38" s="74">
        <v>1321506</v>
      </c>
      <c r="H38" s="81"/>
      <c r="I38" s="81"/>
      <c r="J38" s="81"/>
      <c r="K38" s="81"/>
      <c r="L38" s="81"/>
      <c r="M38" s="81"/>
      <c r="N38" s="81"/>
      <c r="O38" s="81"/>
      <c r="P38" s="81"/>
      <c r="Q38" s="80">
        <f t="shared" si="10"/>
        <v>1321506</v>
      </c>
    </row>
    <row r="39" spans="1:17" s="7" customFormat="1" ht="54.75" customHeight="1">
      <c r="A39" s="41"/>
      <c r="B39" s="39" t="s">
        <v>85</v>
      </c>
      <c r="C39" s="29" t="s">
        <v>86</v>
      </c>
      <c r="D39" s="29" t="s">
        <v>16</v>
      </c>
      <c r="E39" s="65" t="s">
        <v>87</v>
      </c>
      <c r="F39" s="75">
        <f aca="true" t="shared" si="11" ref="F39:F46">G39</f>
        <v>1170070</v>
      </c>
      <c r="G39" s="74">
        <v>1170070</v>
      </c>
      <c r="H39" s="81"/>
      <c r="I39" s="81"/>
      <c r="J39" s="81"/>
      <c r="K39" s="81"/>
      <c r="L39" s="81"/>
      <c r="M39" s="81"/>
      <c r="N39" s="81"/>
      <c r="O39" s="81"/>
      <c r="P39" s="81"/>
      <c r="Q39" s="80">
        <f t="shared" si="10"/>
        <v>1170070</v>
      </c>
    </row>
    <row r="40" spans="1:17" s="7" customFormat="1" ht="57" customHeight="1">
      <c r="A40" s="41"/>
      <c r="B40" s="39" t="s">
        <v>88</v>
      </c>
      <c r="C40" s="29" t="s">
        <v>89</v>
      </c>
      <c r="D40" s="29" t="s">
        <v>16</v>
      </c>
      <c r="E40" s="64" t="s">
        <v>90</v>
      </c>
      <c r="F40" s="75">
        <f t="shared" si="11"/>
        <v>72312300</v>
      </c>
      <c r="G40" s="74">
        <v>72312300</v>
      </c>
      <c r="H40" s="81"/>
      <c r="I40" s="81"/>
      <c r="J40" s="81"/>
      <c r="K40" s="81"/>
      <c r="L40" s="81"/>
      <c r="M40" s="81"/>
      <c r="N40" s="81"/>
      <c r="O40" s="81"/>
      <c r="P40" s="81"/>
      <c r="Q40" s="80">
        <f t="shared" si="10"/>
        <v>72312300</v>
      </c>
    </row>
    <row r="41" spans="1:17" s="7" customFormat="1" ht="59.25" customHeight="1">
      <c r="A41" s="41"/>
      <c r="B41" s="39" t="s">
        <v>91</v>
      </c>
      <c r="C41" s="29" t="s">
        <v>92</v>
      </c>
      <c r="D41" s="29" t="s">
        <v>16</v>
      </c>
      <c r="E41" s="64" t="s">
        <v>93</v>
      </c>
      <c r="F41" s="75">
        <f t="shared" si="11"/>
        <v>8769650</v>
      </c>
      <c r="G41" s="74">
        <v>8769650</v>
      </c>
      <c r="H41" s="81"/>
      <c r="I41" s="81"/>
      <c r="J41" s="81"/>
      <c r="K41" s="81"/>
      <c r="L41" s="81"/>
      <c r="M41" s="81"/>
      <c r="N41" s="81"/>
      <c r="O41" s="81"/>
      <c r="P41" s="81"/>
      <c r="Q41" s="80">
        <f t="shared" si="10"/>
        <v>8769650</v>
      </c>
    </row>
    <row r="42" spans="1:17" s="7" customFormat="1" ht="52.5" customHeight="1">
      <c r="A42" s="41"/>
      <c r="B42" s="39" t="s">
        <v>94</v>
      </c>
      <c r="C42" s="29" t="s">
        <v>95</v>
      </c>
      <c r="D42" s="38" t="s">
        <v>16</v>
      </c>
      <c r="E42" s="64" t="s">
        <v>96</v>
      </c>
      <c r="F42" s="75">
        <f t="shared" si="11"/>
        <v>13823530</v>
      </c>
      <c r="G42" s="74">
        <v>13823530</v>
      </c>
      <c r="H42" s="81"/>
      <c r="I42" s="81"/>
      <c r="J42" s="81"/>
      <c r="K42" s="81"/>
      <c r="L42" s="81"/>
      <c r="M42" s="81"/>
      <c r="N42" s="81"/>
      <c r="O42" s="81"/>
      <c r="P42" s="81"/>
      <c r="Q42" s="80">
        <f t="shared" si="10"/>
        <v>13823530</v>
      </c>
    </row>
    <row r="43" spans="1:17" s="7" customFormat="1" ht="57" customHeight="1">
      <c r="A43" s="41"/>
      <c r="B43" s="26" t="s">
        <v>97</v>
      </c>
      <c r="C43" s="27" t="s">
        <v>98</v>
      </c>
      <c r="D43" s="29" t="s">
        <v>16</v>
      </c>
      <c r="E43" s="64" t="s">
        <v>99</v>
      </c>
      <c r="F43" s="75">
        <f t="shared" si="11"/>
        <v>653230</v>
      </c>
      <c r="G43" s="74">
        <v>653230</v>
      </c>
      <c r="H43" s="81"/>
      <c r="I43" s="81"/>
      <c r="J43" s="81"/>
      <c r="K43" s="81"/>
      <c r="L43" s="81"/>
      <c r="M43" s="81"/>
      <c r="N43" s="81"/>
      <c r="O43" s="81"/>
      <c r="P43" s="81"/>
      <c r="Q43" s="80">
        <f t="shared" si="10"/>
        <v>653230</v>
      </c>
    </row>
    <row r="44" spans="1:17" s="7" customFormat="1" ht="56.25" customHeight="1">
      <c r="A44" s="41"/>
      <c r="B44" s="26" t="s">
        <v>100</v>
      </c>
      <c r="C44" s="27" t="s">
        <v>101</v>
      </c>
      <c r="D44" s="29" t="s">
        <v>16</v>
      </c>
      <c r="E44" s="64" t="s">
        <v>102</v>
      </c>
      <c r="F44" s="75">
        <f t="shared" si="11"/>
        <v>82560</v>
      </c>
      <c r="G44" s="74">
        <v>82560</v>
      </c>
      <c r="H44" s="81"/>
      <c r="I44" s="81"/>
      <c r="J44" s="81"/>
      <c r="K44" s="81"/>
      <c r="L44" s="81"/>
      <c r="M44" s="81"/>
      <c r="N44" s="81"/>
      <c r="O44" s="81"/>
      <c r="P44" s="81"/>
      <c r="Q44" s="80">
        <f t="shared" si="10"/>
        <v>82560</v>
      </c>
    </row>
    <row r="45" spans="1:17" s="7" customFormat="1" ht="60" customHeight="1">
      <c r="A45" s="41"/>
      <c r="B45" s="26" t="s">
        <v>103</v>
      </c>
      <c r="C45" s="27" t="s">
        <v>104</v>
      </c>
      <c r="D45" s="29" t="s">
        <v>16</v>
      </c>
      <c r="E45" s="64" t="s">
        <v>105</v>
      </c>
      <c r="F45" s="75">
        <f t="shared" si="11"/>
        <v>14932050</v>
      </c>
      <c r="G45" s="74">
        <v>14932050</v>
      </c>
      <c r="H45" s="81"/>
      <c r="I45" s="81"/>
      <c r="J45" s="81"/>
      <c r="K45" s="81"/>
      <c r="L45" s="81"/>
      <c r="M45" s="81"/>
      <c r="N45" s="81"/>
      <c r="O45" s="81"/>
      <c r="P45" s="81"/>
      <c r="Q45" s="80">
        <f t="shared" si="10"/>
        <v>14932050</v>
      </c>
    </row>
    <row r="46" spans="1:17" s="7" customFormat="1" ht="61.5" customHeight="1">
      <c r="A46" s="41"/>
      <c r="B46" s="26" t="s">
        <v>106</v>
      </c>
      <c r="C46" s="27" t="s">
        <v>107</v>
      </c>
      <c r="D46" s="29" t="s">
        <v>16</v>
      </c>
      <c r="E46" s="64" t="s">
        <v>108</v>
      </c>
      <c r="F46" s="75">
        <f t="shared" si="11"/>
        <v>23140876</v>
      </c>
      <c r="G46" s="74">
        <v>23140876</v>
      </c>
      <c r="H46" s="81"/>
      <c r="I46" s="81"/>
      <c r="J46" s="81"/>
      <c r="K46" s="81"/>
      <c r="L46" s="81"/>
      <c r="M46" s="81"/>
      <c r="N46" s="81"/>
      <c r="O46" s="81"/>
      <c r="P46" s="81"/>
      <c r="Q46" s="82">
        <f t="shared" si="10"/>
        <v>23140876</v>
      </c>
    </row>
    <row r="47" spans="1:17" s="7" customFormat="1" ht="11.25" customHeight="1">
      <c r="A47" s="41"/>
      <c r="B47" s="58"/>
      <c r="C47" s="66"/>
      <c r="D47" s="67"/>
      <c r="E47" s="68"/>
      <c r="F47" s="60"/>
      <c r="G47" s="59"/>
      <c r="H47" s="69"/>
      <c r="I47" s="69"/>
      <c r="J47" s="69"/>
      <c r="K47" s="69"/>
      <c r="L47" s="69"/>
      <c r="M47" s="69"/>
      <c r="N47" s="69"/>
      <c r="O47" s="69"/>
      <c r="P47" s="69"/>
      <c r="Q47" s="61"/>
    </row>
    <row r="48" spans="1:17" s="7" customFormat="1" ht="91.5" customHeight="1">
      <c r="A48" s="41"/>
      <c r="B48" s="112" t="s">
        <v>134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9" s="6" customFormat="1" ht="53.25" customHeight="1">
      <c r="A49" s="41"/>
      <c r="B49" s="113" t="s">
        <v>21</v>
      </c>
      <c r="C49" s="113" t="s">
        <v>33</v>
      </c>
      <c r="D49" s="113" t="s">
        <v>22</v>
      </c>
      <c r="E49" s="116" t="s">
        <v>34</v>
      </c>
      <c r="F49" s="119" t="s">
        <v>35</v>
      </c>
      <c r="G49" s="120"/>
      <c r="H49" s="120"/>
      <c r="I49" s="120"/>
      <c r="J49" s="121"/>
      <c r="K49" s="119" t="s">
        <v>36</v>
      </c>
      <c r="L49" s="120"/>
      <c r="M49" s="120"/>
      <c r="N49" s="120"/>
      <c r="O49" s="120"/>
      <c r="P49" s="121"/>
      <c r="Q49" s="116" t="s">
        <v>2</v>
      </c>
      <c r="R49" s="47"/>
      <c r="S49" s="47"/>
    </row>
    <row r="50" spans="1:19" s="6" customFormat="1" ht="41.25" customHeight="1">
      <c r="A50" s="41"/>
      <c r="B50" s="114"/>
      <c r="C50" s="114"/>
      <c r="D50" s="114"/>
      <c r="E50" s="117"/>
      <c r="F50" s="122" t="s">
        <v>3</v>
      </c>
      <c r="G50" s="122" t="s">
        <v>13</v>
      </c>
      <c r="H50" s="124" t="s">
        <v>135</v>
      </c>
      <c r="I50" s="125"/>
      <c r="J50" s="126" t="s">
        <v>14</v>
      </c>
      <c r="K50" s="122" t="s">
        <v>3</v>
      </c>
      <c r="L50" s="126" t="s">
        <v>13</v>
      </c>
      <c r="M50" s="124" t="s">
        <v>135</v>
      </c>
      <c r="N50" s="125"/>
      <c r="O50" s="126" t="s">
        <v>14</v>
      </c>
      <c r="P50" s="63" t="s">
        <v>135</v>
      </c>
      <c r="Q50" s="117"/>
      <c r="R50" s="47"/>
      <c r="S50" s="47"/>
    </row>
    <row r="51" spans="1:19" s="6" customFormat="1" ht="203.25" customHeight="1">
      <c r="A51" s="41"/>
      <c r="B51" s="115"/>
      <c r="C51" s="115"/>
      <c r="D51" s="115"/>
      <c r="E51" s="118"/>
      <c r="F51" s="123"/>
      <c r="G51" s="123"/>
      <c r="H51" s="63" t="s">
        <v>5</v>
      </c>
      <c r="I51" s="63" t="s">
        <v>4</v>
      </c>
      <c r="J51" s="127"/>
      <c r="K51" s="123"/>
      <c r="L51" s="127"/>
      <c r="M51" s="63" t="s">
        <v>5</v>
      </c>
      <c r="N51" s="63" t="s">
        <v>4</v>
      </c>
      <c r="O51" s="127"/>
      <c r="P51" s="63" t="s">
        <v>6</v>
      </c>
      <c r="Q51" s="118"/>
      <c r="R51" s="47"/>
      <c r="S51" s="47"/>
    </row>
    <row r="52" spans="1:17" s="6" customFormat="1" ht="43.5" customHeight="1">
      <c r="A52" s="41"/>
      <c r="B52" s="10">
        <v>1</v>
      </c>
      <c r="C52" s="10">
        <v>2</v>
      </c>
      <c r="D52" s="10">
        <v>3</v>
      </c>
      <c r="E52" s="10">
        <v>4</v>
      </c>
      <c r="F52" s="10" t="s">
        <v>133</v>
      </c>
      <c r="G52" s="10">
        <v>6</v>
      </c>
      <c r="H52" s="11">
        <v>7</v>
      </c>
      <c r="I52" s="10">
        <v>8</v>
      </c>
      <c r="J52" s="10">
        <v>9</v>
      </c>
      <c r="K52" s="10" t="s">
        <v>132</v>
      </c>
      <c r="L52" s="10">
        <v>11</v>
      </c>
      <c r="M52" s="11">
        <v>12</v>
      </c>
      <c r="N52" s="10">
        <v>13</v>
      </c>
      <c r="O52" s="10">
        <v>14</v>
      </c>
      <c r="P52" s="10">
        <v>15</v>
      </c>
      <c r="Q52" s="12" t="s">
        <v>131</v>
      </c>
    </row>
    <row r="53" spans="1:17" s="7" customFormat="1" ht="84.75" customHeight="1">
      <c r="A53" s="41"/>
      <c r="B53" s="26" t="s">
        <v>110</v>
      </c>
      <c r="C53" s="27" t="s">
        <v>111</v>
      </c>
      <c r="D53" s="29" t="s">
        <v>19</v>
      </c>
      <c r="E53" s="65" t="s">
        <v>109</v>
      </c>
      <c r="F53" s="75">
        <f>G53</f>
        <v>3234428</v>
      </c>
      <c r="G53" s="74">
        <v>3234428</v>
      </c>
      <c r="H53" s="81"/>
      <c r="I53" s="81"/>
      <c r="J53" s="81"/>
      <c r="K53" s="81"/>
      <c r="L53" s="81"/>
      <c r="M53" s="81"/>
      <c r="N53" s="81"/>
      <c r="O53" s="81"/>
      <c r="P53" s="81"/>
      <c r="Q53" s="80">
        <f t="shared" si="10"/>
        <v>3234428</v>
      </c>
    </row>
    <row r="54" spans="1:17" s="6" customFormat="1" ht="94.5" customHeight="1">
      <c r="A54" s="41"/>
      <c r="B54" s="26" t="s">
        <v>113</v>
      </c>
      <c r="C54" s="27" t="s">
        <v>130</v>
      </c>
      <c r="D54" s="27"/>
      <c r="E54" s="64" t="s">
        <v>136</v>
      </c>
      <c r="F54" s="74">
        <f>F55+F56</f>
        <v>17583890</v>
      </c>
      <c r="G54" s="74">
        <f aca="true" t="shared" si="12" ref="G54:P54">G55+G56</f>
        <v>17583890</v>
      </c>
      <c r="H54" s="74">
        <f t="shared" si="12"/>
        <v>13178111</v>
      </c>
      <c r="I54" s="74">
        <f t="shared" si="12"/>
        <v>562804</v>
      </c>
      <c r="J54" s="74">
        <f t="shared" si="12"/>
        <v>0</v>
      </c>
      <c r="K54" s="74">
        <f t="shared" si="12"/>
        <v>366380</v>
      </c>
      <c r="L54" s="74">
        <f t="shared" si="12"/>
        <v>366380</v>
      </c>
      <c r="M54" s="74">
        <f t="shared" si="12"/>
        <v>233280</v>
      </c>
      <c r="N54" s="74">
        <f t="shared" si="12"/>
        <v>39977</v>
      </c>
      <c r="O54" s="74">
        <f t="shared" si="12"/>
        <v>0</v>
      </c>
      <c r="P54" s="74">
        <f t="shared" si="12"/>
        <v>0</v>
      </c>
      <c r="Q54" s="74">
        <f>Q55+Q56</f>
        <v>17950270</v>
      </c>
    </row>
    <row r="55" spans="1:17" s="6" customFormat="1" ht="136.5" customHeight="1">
      <c r="A55" s="41"/>
      <c r="B55" s="26" t="s">
        <v>114</v>
      </c>
      <c r="C55" s="26" t="s">
        <v>115</v>
      </c>
      <c r="D55" s="26" t="s">
        <v>20</v>
      </c>
      <c r="E55" s="56" t="s">
        <v>116</v>
      </c>
      <c r="F55" s="75">
        <f>G55</f>
        <v>14112525</v>
      </c>
      <c r="G55" s="75">
        <v>14112525</v>
      </c>
      <c r="H55" s="74">
        <v>10939925</v>
      </c>
      <c r="I55" s="74">
        <v>303890</v>
      </c>
      <c r="J55" s="74"/>
      <c r="K55" s="75">
        <f>L55+O55</f>
        <v>366380</v>
      </c>
      <c r="L55" s="74">
        <v>366380</v>
      </c>
      <c r="M55" s="75">
        <v>233280</v>
      </c>
      <c r="N55" s="75">
        <v>39977</v>
      </c>
      <c r="O55" s="75"/>
      <c r="P55" s="75"/>
      <c r="Q55" s="80">
        <f aca="true" t="shared" si="13" ref="Q55:Q60">F55+K55</f>
        <v>14478905</v>
      </c>
    </row>
    <row r="56" spans="1:17" s="6" customFormat="1" ht="57.75" customHeight="1">
      <c r="A56" s="41"/>
      <c r="B56" s="26" t="s">
        <v>117</v>
      </c>
      <c r="C56" s="26" t="s">
        <v>118</v>
      </c>
      <c r="D56" s="26" t="s">
        <v>19</v>
      </c>
      <c r="E56" s="56" t="s">
        <v>119</v>
      </c>
      <c r="F56" s="74">
        <f>G56</f>
        <v>3471365</v>
      </c>
      <c r="G56" s="74">
        <v>3471365</v>
      </c>
      <c r="H56" s="75">
        <v>2238186</v>
      </c>
      <c r="I56" s="75">
        <v>258914</v>
      </c>
      <c r="J56" s="75"/>
      <c r="K56" s="75">
        <f>L56+O56</f>
        <v>0</v>
      </c>
      <c r="L56" s="75"/>
      <c r="M56" s="75"/>
      <c r="N56" s="75"/>
      <c r="O56" s="75"/>
      <c r="P56" s="75"/>
      <c r="Q56" s="82">
        <f t="shared" si="13"/>
        <v>3471365</v>
      </c>
    </row>
    <row r="57" spans="1:17" s="6" customFormat="1" ht="152.25" customHeight="1">
      <c r="A57" s="41"/>
      <c r="B57" s="26" t="s">
        <v>120</v>
      </c>
      <c r="C57" s="26" t="s">
        <v>121</v>
      </c>
      <c r="D57" s="26"/>
      <c r="E57" s="54" t="s">
        <v>122</v>
      </c>
      <c r="F57" s="74">
        <f>F58</f>
        <v>354070</v>
      </c>
      <c r="G57" s="74">
        <f>G58</f>
        <v>354070</v>
      </c>
      <c r="H57" s="74"/>
      <c r="I57" s="75"/>
      <c r="J57" s="75"/>
      <c r="K57" s="75"/>
      <c r="L57" s="75"/>
      <c r="M57" s="75"/>
      <c r="N57" s="75"/>
      <c r="O57" s="75"/>
      <c r="P57" s="75"/>
      <c r="Q57" s="82">
        <f t="shared" si="13"/>
        <v>354070</v>
      </c>
    </row>
    <row r="58" spans="1:17" s="6" customFormat="1" ht="145.5" customHeight="1">
      <c r="A58" s="41"/>
      <c r="B58" s="26" t="s">
        <v>123</v>
      </c>
      <c r="C58" s="26" t="s">
        <v>124</v>
      </c>
      <c r="D58" s="29" t="s">
        <v>19</v>
      </c>
      <c r="E58" s="54" t="s">
        <v>125</v>
      </c>
      <c r="F58" s="74">
        <f>G58</f>
        <v>354070</v>
      </c>
      <c r="G58" s="74">
        <v>354070</v>
      </c>
      <c r="H58" s="74"/>
      <c r="I58" s="75"/>
      <c r="J58" s="75"/>
      <c r="K58" s="75"/>
      <c r="L58" s="75"/>
      <c r="M58" s="75"/>
      <c r="N58" s="75"/>
      <c r="O58" s="75"/>
      <c r="P58" s="75"/>
      <c r="Q58" s="80">
        <f t="shared" si="13"/>
        <v>354070</v>
      </c>
    </row>
    <row r="59" spans="1:17" s="6" customFormat="1" ht="58.5" customHeight="1">
      <c r="A59" s="41"/>
      <c r="B59" s="26" t="s">
        <v>140</v>
      </c>
      <c r="C59" s="27" t="s">
        <v>45</v>
      </c>
      <c r="D59" s="27" t="s">
        <v>24</v>
      </c>
      <c r="E59" s="55" t="s">
        <v>27</v>
      </c>
      <c r="F59" s="74">
        <f>G59</f>
        <v>82910</v>
      </c>
      <c r="G59" s="74">
        <v>82910</v>
      </c>
      <c r="H59" s="74"/>
      <c r="I59" s="75"/>
      <c r="J59" s="75"/>
      <c r="K59" s="75"/>
      <c r="L59" s="75"/>
      <c r="M59" s="75"/>
      <c r="N59" s="75"/>
      <c r="O59" s="75"/>
      <c r="P59" s="75"/>
      <c r="Q59" s="80">
        <f t="shared" si="13"/>
        <v>82910</v>
      </c>
    </row>
    <row r="60" spans="1:17" s="6" customFormat="1" ht="60" customHeight="1">
      <c r="A60" s="41"/>
      <c r="B60" s="26" t="s">
        <v>112</v>
      </c>
      <c r="C60" s="27" t="s">
        <v>43</v>
      </c>
      <c r="D60" s="27" t="s">
        <v>17</v>
      </c>
      <c r="E60" s="55" t="s">
        <v>8</v>
      </c>
      <c r="F60" s="74">
        <f>G60</f>
        <v>463390</v>
      </c>
      <c r="G60" s="74">
        <v>463390</v>
      </c>
      <c r="H60" s="74"/>
      <c r="I60" s="75"/>
      <c r="J60" s="75"/>
      <c r="K60" s="75"/>
      <c r="L60" s="75"/>
      <c r="M60" s="75"/>
      <c r="N60" s="75"/>
      <c r="O60" s="75"/>
      <c r="P60" s="75"/>
      <c r="Q60" s="80">
        <f t="shared" si="13"/>
        <v>463390</v>
      </c>
    </row>
    <row r="61" spans="1:17" s="49" customFormat="1" ht="66.75" customHeight="1">
      <c r="A61" s="48"/>
      <c r="B61" s="105" t="s">
        <v>11</v>
      </c>
      <c r="C61" s="105"/>
      <c r="D61" s="105"/>
      <c r="E61" s="105"/>
      <c r="F61" s="83">
        <f>F16+F30+F34</f>
        <v>194535868</v>
      </c>
      <c r="G61" s="83">
        <f aca="true" t="shared" si="14" ref="G61:Q61">G16+G30+G34</f>
        <v>194535868</v>
      </c>
      <c r="H61" s="83">
        <f t="shared" si="14"/>
        <v>34959295</v>
      </c>
      <c r="I61" s="83">
        <f t="shared" si="14"/>
        <v>5454420</v>
      </c>
      <c r="J61" s="83">
        <f t="shared" si="14"/>
        <v>0</v>
      </c>
      <c r="K61" s="83">
        <f t="shared" si="14"/>
        <v>1175612</v>
      </c>
      <c r="L61" s="83">
        <f t="shared" si="14"/>
        <v>1045612</v>
      </c>
      <c r="M61" s="83">
        <f t="shared" si="14"/>
        <v>536115</v>
      </c>
      <c r="N61" s="83">
        <f t="shared" si="14"/>
        <v>260928</v>
      </c>
      <c r="O61" s="83">
        <f t="shared" si="14"/>
        <v>130000</v>
      </c>
      <c r="P61" s="83">
        <f t="shared" si="14"/>
        <v>130000</v>
      </c>
      <c r="Q61" s="83">
        <f t="shared" si="14"/>
        <v>195711480</v>
      </c>
    </row>
    <row r="62" spans="1:17" s="14" customFormat="1" ht="68.25" customHeight="1">
      <c r="A62" s="4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6" s="15" customFormat="1" ht="100.5" customHeight="1">
      <c r="A63" s="4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1:17" s="15" customFormat="1" ht="65.25" customHeight="1">
      <c r="A64" s="45"/>
      <c r="B64" s="104" t="s">
        <v>28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6" s="15" customFormat="1" ht="82.5" customHeight="1">
      <c r="A65" s="4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1:16" s="15" customFormat="1" ht="82.5" customHeight="1">
      <c r="A66" s="45"/>
      <c r="B66" s="25"/>
      <c r="C66" s="25"/>
      <c r="D66" s="25"/>
      <c r="E66" s="25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7" s="91" customFormat="1" ht="63" customHeight="1">
      <c r="A67" s="46"/>
      <c r="B67" s="25"/>
      <c r="C67" s="25"/>
      <c r="D67" s="25"/>
      <c r="E67" s="25"/>
      <c r="F67" s="17"/>
      <c r="G67" s="18"/>
      <c r="H67" s="19"/>
      <c r="I67" s="19"/>
      <c r="J67" s="19"/>
      <c r="K67" s="19"/>
      <c r="L67" s="20"/>
      <c r="M67" s="21"/>
      <c r="N67" s="22"/>
      <c r="O67" s="22"/>
      <c r="P67" s="22"/>
      <c r="Q67" s="22"/>
    </row>
    <row r="68" spans="1:17" s="91" customFormat="1" ht="63" customHeight="1">
      <c r="A68" s="46"/>
      <c r="B68" s="25"/>
      <c r="C68" s="25"/>
      <c r="D68" s="25"/>
      <c r="E68" s="25"/>
      <c r="F68" s="17"/>
      <c r="G68" s="18"/>
      <c r="H68" s="19"/>
      <c r="I68" s="19"/>
      <c r="J68" s="19"/>
      <c r="K68" s="19"/>
      <c r="L68" s="20"/>
      <c r="M68" s="21"/>
      <c r="N68" s="22"/>
      <c r="O68" s="22"/>
      <c r="P68" s="22"/>
      <c r="Q68" s="22"/>
    </row>
    <row r="69" spans="1:17" s="91" customFormat="1" ht="127.5" customHeight="1">
      <c r="A69" s="46"/>
      <c r="B69" s="25"/>
      <c r="C69" s="25"/>
      <c r="D69" s="25"/>
      <c r="E69" s="25"/>
      <c r="F69" s="17"/>
      <c r="G69" s="18"/>
      <c r="H69" s="19"/>
      <c r="I69" s="19"/>
      <c r="J69" s="19"/>
      <c r="K69" s="19"/>
      <c r="L69" s="20"/>
      <c r="M69" s="21"/>
      <c r="N69" s="22"/>
      <c r="O69" s="22"/>
      <c r="P69" s="22"/>
      <c r="Q69" s="22"/>
    </row>
    <row r="70" spans="1:20" s="16" customFormat="1" ht="53.25" customHeight="1">
      <c r="A70" s="46"/>
      <c r="B70" s="85"/>
      <c r="C70" s="86"/>
      <c r="D70" s="86"/>
      <c r="E70" s="85"/>
      <c r="F70" s="87"/>
      <c r="G70" s="88"/>
      <c r="H70" s="89"/>
      <c r="I70" s="89"/>
      <c r="J70" s="89"/>
      <c r="K70" s="88"/>
      <c r="L70" s="87"/>
      <c r="M70" s="87"/>
      <c r="N70" s="90"/>
      <c r="O70" s="90"/>
      <c r="P70" s="90"/>
      <c r="Q70" s="23"/>
      <c r="T70" s="16" t="s">
        <v>12</v>
      </c>
    </row>
    <row r="71" spans="1:17" s="6" customFormat="1" ht="35.25">
      <c r="A71" s="41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s="6" customFormat="1" ht="35.25">
      <c r="A72" s="41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1:17" s="6" customFormat="1" ht="35.25">
      <c r="A73" s="41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s="6" customFormat="1" ht="35.25">
      <c r="A74" s="41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7" s="6" customFormat="1" ht="35.25">
      <c r="A75" s="41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s="6" customFormat="1" ht="35.25">
      <c r="A76" s="41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s="6" customFormat="1" ht="35.25">
      <c r="A77" s="41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 s="6" customFormat="1" ht="35.25">
      <c r="A78" s="41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s="6" customFormat="1" ht="35.25">
      <c r="A79" s="41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1:17" s="6" customFormat="1" ht="35.25">
      <c r="A80" s="41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 ht="35.2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 ht="35.2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 ht="35.2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 ht="35.2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 ht="35.2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 ht="35.2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 ht="35.2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 ht="35.2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 ht="35.2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 ht="35.2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 ht="35.2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 ht="35.2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 ht="35.2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 ht="35.2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 ht="35.2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 ht="35.2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 ht="35.2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 ht="35.2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 ht="35.2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 ht="35.2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 ht="35.2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 ht="35.2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 ht="35.2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 ht="35.2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 ht="35.2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 ht="35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ht="35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35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ht="35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ht="35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ht="35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ht="35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ht="35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ht="35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</sheetData>
  <sheetProtection selectLockedCells="1" selectUnlockedCells="1"/>
  <mergeCells count="43">
    <mergeCell ref="K49:P49"/>
    <mergeCell ref="K50:K51"/>
    <mergeCell ref="L50:L51"/>
    <mergeCell ref="M50:N50"/>
    <mergeCell ref="O50:O51"/>
    <mergeCell ref="Q49:Q51"/>
    <mergeCell ref="D49:D51"/>
    <mergeCell ref="E49:E51"/>
    <mergeCell ref="F49:J49"/>
    <mergeCell ref="F50:F51"/>
    <mergeCell ref="G50:G51"/>
    <mergeCell ref="H50:I50"/>
    <mergeCell ref="J50:J51"/>
    <mergeCell ref="K8:P9"/>
    <mergeCell ref="K10:K14"/>
    <mergeCell ref="J10:J14"/>
    <mergeCell ref="B65:P65"/>
    <mergeCell ref="B8:B14"/>
    <mergeCell ref="B64:Q64"/>
    <mergeCell ref="L10:L14"/>
    <mergeCell ref="B48:Q48"/>
    <mergeCell ref="B49:B51"/>
    <mergeCell ref="C49:C51"/>
    <mergeCell ref="M11:M14"/>
    <mergeCell ref="O10:O14"/>
    <mergeCell ref="F8:J9"/>
    <mergeCell ref="B71:Q105"/>
    <mergeCell ref="B63:P63"/>
    <mergeCell ref="I11:I14"/>
    <mergeCell ref="B61:E61"/>
    <mergeCell ref="H10:I10"/>
    <mergeCell ref="P11:P14"/>
    <mergeCell ref="F10:F14"/>
    <mergeCell ref="E8:E14"/>
    <mergeCell ref="M10:N10"/>
    <mergeCell ref="C5:Q5"/>
    <mergeCell ref="Q8:Q14"/>
    <mergeCell ref="D8:D14"/>
    <mergeCell ref="G10:G14"/>
    <mergeCell ref="C8:C14"/>
    <mergeCell ref="H11:H14"/>
    <mergeCell ref="N11:N14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2016-12-23T16:10:03Z</cp:lastPrinted>
  <dcterms:modified xsi:type="dcterms:W3CDTF">2016-12-27T09:17:31Z</dcterms:modified>
  <cp:category/>
  <cp:version/>
  <cp:contentType/>
  <cp:contentStatus/>
</cp:coreProperties>
</file>