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25" windowHeight="6510" activeTab="0"/>
  </bookViews>
  <sheets>
    <sheet name="виконком" sheetId="1" r:id="rId1"/>
  </sheets>
  <definedNames>
    <definedName name="_xlnm.Print_Area" localSheetId="0">'виконком'!$A$1:$N$117</definedName>
  </definedNames>
  <calcPr fullCalcOnLoad="1"/>
</workbook>
</file>

<file path=xl/sharedStrings.xml><?xml version="1.0" encoding="utf-8"?>
<sst xmlns="http://schemas.openxmlformats.org/spreadsheetml/2006/main" count="147" uniqueCount="111">
  <si>
    <t xml:space="preserve">ЗВІТ </t>
  </si>
  <si>
    <t>ДОХОДИ</t>
  </si>
  <si>
    <t>Податкові надходження, в тому числі:</t>
  </si>
  <si>
    <t>Разом по загальному фонду доходів бюджету</t>
  </si>
  <si>
    <t>Загальний фонд</t>
  </si>
  <si>
    <t>Спеціальний фонд</t>
  </si>
  <si>
    <t xml:space="preserve">Разом по спеціальному фонду </t>
  </si>
  <si>
    <t xml:space="preserve">Всього доходів </t>
  </si>
  <si>
    <t>ВИДАТКИ</t>
  </si>
  <si>
    <t>Державне управління - всього, в тому числі:</t>
  </si>
  <si>
    <t>в тому числі</t>
  </si>
  <si>
    <t>загальний фонд</t>
  </si>
  <si>
    <t>спеціальний фонд</t>
  </si>
  <si>
    <t>Допомога на дітей одиноким матерям</t>
  </si>
  <si>
    <t>Державна соціальна допомога малозабезпеченим сім'ям</t>
  </si>
  <si>
    <t>Інші видатки на соціальний захист населення</t>
  </si>
  <si>
    <t>Соціальні програми і заходи державних органів у справах молоді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</si>
  <si>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</si>
  <si>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</si>
  <si>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</si>
  <si>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 xml:space="preserve">Органи місцевого самоврядування                              </t>
  </si>
  <si>
    <t>Соціальний захист та соціальне забезпечення - всього, в тому числі:</t>
  </si>
  <si>
    <t>Культура і мистецтво - всього, в тому числі:</t>
  </si>
  <si>
    <t>Фізична культура і спорт -  всього, в тому числі:</t>
  </si>
  <si>
    <t>Неподаткові надходження, в тому числі:</t>
  </si>
  <si>
    <t>Адміністративні штрафи та інші санкції</t>
  </si>
  <si>
    <t>Тимчасова державна допомога дітям</t>
  </si>
  <si>
    <t>Офіційні трансферти:</t>
  </si>
  <si>
    <t>Всього доходів загального фонду (власних  та закріплених)</t>
  </si>
  <si>
    <t>Від органів державного управління</t>
  </si>
  <si>
    <t>Субвенції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</si>
  <si>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</si>
  <si>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</si>
  <si>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Плата за оренду майна бюджетних установ</t>
  </si>
  <si>
    <t xml:space="preserve">Освіта, в тому числі: </t>
  </si>
  <si>
    <t>Допомога у зв'язку з вагітністю і пологами</t>
  </si>
  <si>
    <t>Допомога на догляд за дитиною віком до 3 років</t>
  </si>
  <si>
    <t>Найменування статей</t>
  </si>
  <si>
    <t>Дотації</t>
  </si>
  <si>
    <t>Інші програми соціального захисту дітей</t>
  </si>
  <si>
    <t>Соціальні програми і заходи державних органів з питань забезпечення рівних прав та можливостей жінок і чоловіків</t>
  </si>
  <si>
    <t>Дитячі будинки ( в т.ч. сімейного типу, прийомні сім'ї)</t>
  </si>
  <si>
    <t>Соціальні програми і заходи державних органів у справах сім'ї</t>
  </si>
  <si>
    <t>Допомога при усиновленні дитини</t>
  </si>
  <si>
    <t xml:space="preserve">  </t>
  </si>
  <si>
    <t>Допомога при народженні дитини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</si>
  <si>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</si>
  <si>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на дітей, над якими встановлено опіку чи піклування</t>
  </si>
  <si>
    <t xml:space="preserve">Загальноосвітні школи (в т.школа-дитячий садок,інтернат при школі), спеціалізовані школи, ліцеї, гімназії, колегіуми                                         </t>
  </si>
  <si>
    <t xml:space="preserve">Додаток </t>
  </si>
  <si>
    <t>Утримання закладів, що надають соціальні послуги дітям, які опинились в складних життєвих обставинах</t>
  </si>
  <si>
    <t>Місцеві податки і збори:</t>
  </si>
  <si>
    <t xml:space="preserve">Збір за провадження деяких видів підприємницької діяльності </t>
  </si>
  <si>
    <t>Збір за провадження торговельної діяльності (роздрібна торгівля), сплачений фізичними особами</t>
  </si>
  <si>
    <t>Збір за провадження торговельної діяльності (роздрібна торгівля), сплачений юридичними особами</t>
  </si>
  <si>
    <t>Збір за провадження торговельної діяльності (оптова торгівля), сплачений фізичними особами</t>
  </si>
  <si>
    <t>Збір за провадження торговельної діяльності (ресторанне господарство), сплачений фізичними особами</t>
  </si>
  <si>
    <t>Збір за провадження торговельної діяльності (оптова торгівля), сплачений юридичними особами</t>
  </si>
  <si>
    <t>Збір за провадження торговельної діяльності (ресторанне господарство), сплачений юридичними особами</t>
  </si>
  <si>
    <t>Збір за провадження торговельної діяльності із придбанням пільгового торгового патенту</t>
  </si>
  <si>
    <t xml:space="preserve">Збір за провадження торговельної діяльності із придбанням короткотермінового торгового патенту  </t>
  </si>
  <si>
    <t>Збір за провадження діяльності з надання платних послуг, сплачений фізичними особами</t>
  </si>
  <si>
    <t>Збір за провадження діяльності з надання платних послуг, сплачений юридичними особами</t>
  </si>
  <si>
    <t>Збір за  здійснення діяльності у сфері розваг, сплачений юридичними особами</t>
  </si>
  <si>
    <t>Збір за  здійснення діяльності у сфері розваг, сплачений фізичними особами</t>
  </si>
  <si>
    <t>Доходи від власності та підприємницької діяльності</t>
  </si>
  <si>
    <t>Інші надходження</t>
  </si>
  <si>
    <t>Надходження від продажу основного капіталу</t>
  </si>
  <si>
    <t>Доходи від операцій з капіталом</t>
  </si>
  <si>
    <t>Кошти від реалізації скарбів, майна,одержаного державою або територіальною громадою в порядку спадкування чи дарування,безхазяйного майна, знахідок,а також валютних цінностей і грошових коштів, власники яких невідомі</t>
  </si>
  <si>
    <t>Кошти від реалізації безхазяйного майна, знахідок, спадкового майна, майна,одержаного територіальною громадою в порядку спадкування чи дарування,а також валютні цінності і грошові кошти, власники яких невідомі</t>
  </si>
  <si>
    <t>Інші субвенції</t>
  </si>
  <si>
    <t>Субвенцiя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</si>
  <si>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Плата за послуги, що надаються бюджетними установами згідно з їх основною діяльністю</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</si>
  <si>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</si>
  <si>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</si>
  <si>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</si>
  <si>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Власні надходження бюджетних установ</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</si>
  <si>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</si>
  <si>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</si>
  <si>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план на 2012 рік</t>
  </si>
  <si>
    <t>уточнений план на  2012 рік</t>
  </si>
  <si>
    <t>Збори та плата за спеціальне використання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</si>
  <si>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</si>
  <si>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</si>
  <si>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</si>
  <si>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</si>
  <si>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</si>
  <si>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</si>
  <si>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Надходження від плати за послуги, що надаються бюджетними установами згідно із законодавством</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</si>
  <si>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</si>
  <si>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Інші джерела власних надходжень бюджетних установ</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</si>
  <si>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</si>
  <si>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 xml:space="preserve">Філармонії, музичні колективи і ансамблі та інші мистецькі заходи </t>
  </si>
  <si>
    <t xml:space="preserve">                                        </t>
  </si>
  <si>
    <t>до рішення виконкому районної у місті ради</t>
  </si>
  <si>
    <t>грн.</t>
  </si>
  <si>
    <t>уточнений план на  9 місяців 2012 року</t>
  </si>
  <si>
    <t>Адмістративні збори та платежі ,доходи від некомерційної господарської діяльності</t>
  </si>
  <si>
    <t>Плата за надання адміністративних послуг</t>
  </si>
  <si>
    <t>Реєстраційний збір за проведення державної реєстрації юридичних осіб та фізичних осіб-підприємців</t>
  </si>
  <si>
    <t>Територіальні центри соціального обслуговування  (надання соціальних послуг)</t>
  </si>
  <si>
    <t>виконано        за  2012 рік</t>
  </si>
  <si>
    <t>виконано        за   2012 рік</t>
  </si>
  <si>
    <t xml:space="preserve">                                                                                                                                                                                                                                                                                                                                                                                                                                                                                                                                                                                                   </t>
  </si>
  <si>
    <t xml:space="preserve">виконано        за   2012 рік      </t>
  </si>
  <si>
    <t xml:space="preserve"> про виконання районного у місті бюджету за 2012 рік             </t>
  </si>
  <si>
    <t>2</t>
  </si>
  <si>
    <t xml:space="preserve">Керуюча справами виконкому районної у місті ради                                                                        </t>
  </si>
  <si>
    <t>О. Дуванова</t>
  </si>
  <si>
    <t>від 16 січня 2013 року  № 28</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</si>
</sst>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
    <numFmt numFmtId="175" formatCode="0.000000"/>
    <numFmt numFmtId="176" formatCode="0.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48">
    <font>
      <sz val="10"/>
      <name val="Arial Cyr"/>
      <family val="0"/>
    </font>
    <font>
      <b/>
      <sz val="10"/>
      <name val="Arial Cyr"/>
      <family val="0"/>
    </font>
    <font>
      <sz val="8"/>
      <name val="Arial Cyr"/>
      <family val="0"/>
    </font>
    <font>
      <sz val="13"/>
      <name val="Arial Cyr"/>
      <family val="0"/>
    </font>
    <font>
      <b/>
      <sz val="13"/>
      <name val="Arial Cyr"/>
      <family val="0"/>
    </font>
    <font>
      <b/>
      <i/>
      <sz val="13"/>
      <name val="Arial Cyr"/>
      <family val="0"/>
    </font>
    <font>
      <sz val="13"/>
      <color indexed="8"/>
      <name val="Arial Cyr"/>
      <family val="0"/>
    </font>
    <font>
      <sz val="13"/>
      <color indexed="62"/>
      <name val="Arial Cyr"/>
      <family val="0"/>
    </font>
    <font>
      <b/>
      <sz val="13"/>
      <color indexed="8"/>
      <name val="Arial Cyr"/>
      <family val="0"/>
    </font>
    <font>
      <b/>
      <sz val="20"/>
      <name val="Bookman Old Style"/>
      <family val="1"/>
    </font>
    <font>
      <sz val="20"/>
      <name val="Times New Roman"/>
      <family val="1"/>
    </font>
    <font>
      <sz val="13"/>
      <color indexed="10"/>
      <name val="Arial Cyr"/>
      <family val="0"/>
    </font>
    <font>
      <i/>
      <sz val="13"/>
      <name val="Arial Cyr"/>
      <family val="0"/>
    </font>
    <font>
      <sz val="13"/>
      <name val="Bookman Old Style"/>
      <family val="1"/>
    </font>
    <font>
      <sz val="13"/>
      <name val="Times New Roman"/>
      <family val="1"/>
    </font>
    <font>
      <sz val="16"/>
      <name val="Arial Cyr"/>
      <family val="0"/>
    </font>
    <font>
      <b/>
      <i/>
      <sz val="13"/>
      <color indexed="9"/>
      <name val="Arial Cyr"/>
      <family val="2"/>
    </font>
    <font>
      <sz val="13"/>
      <color indexed="9"/>
      <name val="Arial Cyr"/>
      <family val="2"/>
    </font>
    <font>
      <b/>
      <sz val="13"/>
      <color indexed="9"/>
      <name val="Arial Cyr"/>
      <family val="0"/>
    </font>
    <font>
      <sz val="10"/>
      <color indexed="9"/>
      <name val="Arial Cyr"/>
      <family val="0"/>
    </font>
    <font>
      <b/>
      <sz val="13"/>
      <name val="Arial"/>
      <family val="0"/>
    </font>
    <font>
      <i/>
      <sz val="13"/>
      <name val="Arial"/>
      <family val="0"/>
    </font>
    <font>
      <u val="single"/>
      <sz val="10"/>
      <color indexed="12"/>
      <name val="Arial Cyr"/>
      <family val="0"/>
    </font>
    <font>
      <u val="single"/>
      <sz val="10"/>
      <color indexed="36"/>
      <name val="Arial Cyr"/>
      <family val="0"/>
    </font>
    <font>
      <sz val="2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Arial Cyr"/>
      <family val="0"/>
    </font>
    <font>
      <sz val="24"/>
      <name val="Times New Roman"/>
      <family val="1"/>
    </font>
    <font>
      <sz val="24"/>
      <name val="Arial Cyr"/>
      <family val="0"/>
    </font>
    <font>
      <sz val="20"/>
      <color indexed="9"/>
      <name val="Times New Roman"/>
      <family val="1"/>
    </font>
    <font>
      <sz val="14"/>
      <color indexed="9"/>
      <name val="Times New Roman"/>
      <family val="1"/>
    </font>
    <font>
      <sz val="14"/>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medium"/>
      <bottom style="medium"/>
    </border>
    <border>
      <left style="thin"/>
      <right style="thin"/>
      <top style="thin"/>
      <bottom>
        <color indexed="63"/>
      </bottom>
    </border>
    <border>
      <left style="thin"/>
      <right style="thin"/>
      <top style="medium"/>
      <bottom style="medium"/>
    </border>
    <border>
      <left style="medium"/>
      <right style="medium"/>
      <top>
        <color indexed="63"/>
      </top>
      <bottom>
        <color indexed="63"/>
      </bottom>
    </border>
    <border>
      <left style="medium"/>
      <right style="thin"/>
      <top style="medium"/>
      <bottom style="medium"/>
    </border>
    <border>
      <left style="thin"/>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style="medium"/>
    </border>
    <border>
      <left>
        <color indexed="63"/>
      </left>
      <right style="thin"/>
      <top style="thin"/>
      <bottom>
        <color indexed="63"/>
      </bottom>
    </border>
    <border>
      <left style="medium"/>
      <right style="medium"/>
      <top style="medium"/>
      <bottom>
        <color indexed="63"/>
      </bottom>
    </border>
    <border>
      <left style="medium"/>
      <right style="medium"/>
      <top style="medium"/>
      <bottom style="medium"/>
    </border>
    <border>
      <left style="medium"/>
      <right style="medium"/>
      <top style="thin"/>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style="thin"/>
    </border>
    <border>
      <left>
        <color indexed="63"/>
      </left>
      <right style="medium"/>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medium"/>
      <bottom style="medium"/>
    </border>
    <border>
      <left style="medium"/>
      <right>
        <color indexed="63"/>
      </right>
      <top>
        <color indexed="63"/>
      </top>
      <bottom>
        <color indexed="63"/>
      </bottom>
    </border>
    <border>
      <left style="medium"/>
      <right style="medium"/>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thin"/>
      <right>
        <color indexed="63"/>
      </right>
      <top style="thin"/>
      <bottom style="thin"/>
    </border>
    <border>
      <left style="medium"/>
      <right style="thin"/>
      <top style="thin"/>
      <bottom style="thin"/>
    </border>
    <border>
      <left style="thin"/>
      <right>
        <color indexed="63"/>
      </right>
      <top style="medium"/>
      <bottom>
        <color indexed="63"/>
      </bottom>
    </border>
    <border>
      <left style="medium"/>
      <right>
        <color indexed="63"/>
      </right>
      <top style="medium"/>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medium"/>
      <top style="medium"/>
      <bottom>
        <color indexed="63"/>
      </bottom>
    </border>
    <border>
      <left style="medium"/>
      <right style="medium"/>
      <top>
        <color indexed="63"/>
      </top>
      <bottom style="medium"/>
    </border>
    <border>
      <left style="thin"/>
      <right>
        <color indexed="63"/>
      </right>
      <top style="medium"/>
      <bottom style="medium"/>
    </border>
    <border>
      <left>
        <color indexed="63"/>
      </left>
      <right style="medium"/>
      <top>
        <color indexed="63"/>
      </top>
      <bottom>
        <color indexed="63"/>
      </bottom>
    </border>
    <border>
      <left>
        <color indexed="63"/>
      </left>
      <right>
        <color indexed="63"/>
      </right>
      <top style="thin"/>
      <bottom style="medium"/>
    </border>
    <border>
      <left style="medium"/>
      <right>
        <color indexed="63"/>
      </right>
      <top>
        <color indexed="63"/>
      </top>
      <bottom style="medium"/>
    </border>
    <border>
      <left style="thin"/>
      <right>
        <color indexed="63"/>
      </right>
      <top style="medium"/>
      <bottom style="thin"/>
    </border>
    <border>
      <left style="medium"/>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medium"/>
      <right style="thin"/>
      <top style="thin"/>
      <bottom style="medium"/>
    </border>
    <border>
      <left>
        <color indexed="63"/>
      </left>
      <right style="medium"/>
      <top>
        <color indexed="63"/>
      </top>
      <bottom style="medium"/>
    </border>
    <border>
      <left style="thin"/>
      <right>
        <color indexed="63"/>
      </right>
      <top style="thin"/>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thin"/>
      <right>
        <color indexed="63"/>
      </right>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2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23" fillId="0" borderId="0" applyNumberFormat="0" applyFill="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4" borderId="0" applyNumberFormat="0" applyBorder="0" applyAlignment="0" applyProtection="0"/>
  </cellStyleXfs>
  <cellXfs count="454">
    <xf numFmtId="0" fontId="0" fillId="0" borderId="0" xfId="0" applyAlignment="1">
      <alignment/>
    </xf>
    <xf numFmtId="0" fontId="0" fillId="0" borderId="0" xfId="0" applyBorder="1" applyAlignment="1">
      <alignment/>
    </xf>
    <xf numFmtId="0" fontId="2" fillId="0" borderId="0" xfId="0" applyFont="1" applyAlignment="1">
      <alignment/>
    </xf>
    <xf numFmtId="0" fontId="0" fillId="0" borderId="0" xfId="0" applyFont="1" applyAlignment="1">
      <alignment/>
    </xf>
    <xf numFmtId="0" fontId="0" fillId="0" borderId="10" xfId="0" applyBorder="1" applyAlignment="1">
      <alignment/>
    </xf>
    <xf numFmtId="0" fontId="0" fillId="0" borderId="0" xfId="0" applyFill="1" applyBorder="1" applyAlignment="1">
      <alignment/>
    </xf>
    <xf numFmtId="0" fontId="0" fillId="0" borderId="0" xfId="0" applyFont="1" applyFill="1" applyAlignment="1">
      <alignment/>
    </xf>
    <xf numFmtId="172" fontId="3" fillId="0" borderId="0" xfId="0" applyNumberFormat="1" applyFont="1" applyBorder="1" applyAlignment="1">
      <alignment/>
    </xf>
    <xf numFmtId="0" fontId="1" fillId="0" borderId="0" xfId="0" applyFont="1" applyBorder="1" applyAlignment="1">
      <alignment wrapText="1"/>
    </xf>
    <xf numFmtId="0" fontId="1" fillId="0" borderId="0" xfId="0" applyFont="1" applyBorder="1" applyAlignment="1">
      <alignment vertical="center"/>
    </xf>
    <xf numFmtId="0" fontId="1" fillId="0" borderId="0" xfId="0" applyFont="1" applyFill="1" applyBorder="1" applyAlignment="1">
      <alignment vertical="center" wrapText="1"/>
    </xf>
    <xf numFmtId="172" fontId="4" fillId="0" borderId="0" xfId="0" applyNumberFormat="1" applyFont="1" applyBorder="1" applyAlignment="1">
      <alignment/>
    </xf>
    <xf numFmtId="172" fontId="8" fillId="0" borderId="0" xfId="0" applyNumberFormat="1" applyFont="1" applyBorder="1" applyAlignment="1">
      <alignment/>
    </xf>
    <xf numFmtId="172" fontId="3" fillId="0" borderId="0" xfId="0" applyNumberFormat="1" applyFont="1" applyFill="1" applyBorder="1" applyAlignment="1">
      <alignment/>
    </xf>
    <xf numFmtId="172" fontId="6" fillId="0" borderId="0" xfId="0" applyNumberFormat="1"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1" fillId="0" borderId="16" xfId="0" applyFont="1" applyBorder="1" applyAlignment="1">
      <alignment/>
    </xf>
    <xf numFmtId="0" fontId="3" fillId="0" borderId="0" xfId="0" applyFont="1" applyAlignment="1">
      <alignment/>
    </xf>
    <xf numFmtId="0" fontId="4" fillId="0" borderId="0" xfId="0" applyFont="1" applyAlignment="1">
      <alignment horizontal="center"/>
    </xf>
    <xf numFmtId="172" fontId="4" fillId="0" borderId="0" xfId="0" applyNumberFormat="1" applyFont="1" applyAlignment="1">
      <alignment/>
    </xf>
    <xf numFmtId="172" fontId="4" fillId="0" borderId="17" xfId="0" applyNumberFormat="1" applyFont="1" applyBorder="1" applyAlignment="1">
      <alignment/>
    </xf>
    <xf numFmtId="0" fontId="4" fillId="0" borderId="0" xfId="0" applyFont="1" applyAlignment="1">
      <alignment/>
    </xf>
    <xf numFmtId="172" fontId="3" fillId="0" borderId="0" xfId="0" applyNumberFormat="1" applyFont="1" applyAlignment="1">
      <alignment horizontal="left"/>
    </xf>
    <xf numFmtId="0" fontId="14" fillId="0" borderId="0" xfId="0" applyFont="1" applyAlignment="1">
      <alignment/>
    </xf>
    <xf numFmtId="172" fontId="3" fillId="0" borderId="0" xfId="0" applyNumberFormat="1" applyFont="1" applyAlignment="1">
      <alignment/>
    </xf>
    <xf numFmtId="0" fontId="3" fillId="0" borderId="0" xfId="0" applyFont="1" applyAlignment="1">
      <alignment vertical="top"/>
    </xf>
    <xf numFmtId="0" fontId="4" fillId="0" borderId="18" xfId="0" applyFont="1" applyBorder="1" applyAlignment="1">
      <alignment vertical="top"/>
    </xf>
    <xf numFmtId="0" fontId="3" fillId="0" borderId="16" xfId="0" applyFont="1" applyBorder="1" applyAlignment="1">
      <alignment vertical="top"/>
    </xf>
    <xf numFmtId="0" fontId="3" fillId="0" borderId="19" xfId="0" applyFont="1" applyBorder="1" applyAlignment="1">
      <alignment vertical="top"/>
    </xf>
    <xf numFmtId="0" fontId="13" fillId="0" borderId="0" xfId="0" applyFont="1" applyAlignment="1">
      <alignment vertical="top"/>
    </xf>
    <xf numFmtId="0" fontId="0" fillId="0" borderId="20" xfId="0" applyBorder="1" applyAlignment="1">
      <alignment/>
    </xf>
    <xf numFmtId="0" fontId="0" fillId="0" borderId="21" xfId="0" applyBorder="1" applyAlignment="1">
      <alignment/>
    </xf>
    <xf numFmtId="0" fontId="1" fillId="0" borderId="21" xfId="0" applyFont="1" applyBorder="1" applyAlignment="1">
      <alignment/>
    </xf>
    <xf numFmtId="0" fontId="1" fillId="0" borderId="14" xfId="0" applyFont="1" applyBorder="1" applyAlignment="1">
      <alignment/>
    </xf>
    <xf numFmtId="0" fontId="4" fillId="0" borderId="0" xfId="0" applyFont="1" applyFill="1" applyBorder="1" applyAlignment="1">
      <alignment horizontal="left" vertical="top" wrapText="1"/>
    </xf>
    <xf numFmtId="172" fontId="4" fillId="0" borderId="0" xfId="0" applyNumberFormat="1" applyFont="1" applyFill="1" applyBorder="1" applyAlignment="1">
      <alignment/>
    </xf>
    <xf numFmtId="0" fontId="1" fillId="0" borderId="0" xfId="0" applyFont="1" applyFill="1" applyBorder="1" applyAlignment="1">
      <alignment/>
    </xf>
    <xf numFmtId="0" fontId="1" fillId="0" borderId="22" xfId="0" applyFont="1" applyBorder="1" applyAlignment="1">
      <alignment wrapText="1"/>
    </xf>
    <xf numFmtId="0" fontId="0" fillId="0" borderId="22" xfId="0" applyBorder="1" applyAlignment="1">
      <alignment/>
    </xf>
    <xf numFmtId="0" fontId="1" fillId="0" borderId="23" xfId="0" applyFont="1" applyBorder="1" applyAlignment="1">
      <alignment wrapText="1"/>
    </xf>
    <xf numFmtId="0" fontId="0" fillId="0" borderId="23" xfId="0" applyBorder="1" applyAlignment="1">
      <alignment/>
    </xf>
    <xf numFmtId="0" fontId="1" fillId="0" borderId="20" xfId="0" applyFont="1" applyBorder="1" applyAlignment="1">
      <alignment/>
    </xf>
    <xf numFmtId="0" fontId="1" fillId="0" borderId="24" xfId="0" applyFont="1" applyBorder="1" applyAlignment="1">
      <alignment/>
    </xf>
    <xf numFmtId="0" fontId="0" fillId="0" borderId="25" xfId="0" applyBorder="1" applyAlignment="1">
      <alignment/>
    </xf>
    <xf numFmtId="0" fontId="0" fillId="0" borderId="0" xfId="0" applyFont="1" applyAlignment="1">
      <alignment/>
    </xf>
    <xf numFmtId="0" fontId="16" fillId="0" borderId="0" xfId="0" applyFont="1" applyFill="1" applyBorder="1" applyAlignment="1">
      <alignment horizontal="left" vertical="top" wrapText="1"/>
    </xf>
    <xf numFmtId="172" fontId="16" fillId="0" borderId="0" xfId="0" applyNumberFormat="1" applyFont="1" applyFill="1" applyBorder="1" applyAlignment="1">
      <alignment/>
    </xf>
    <xf numFmtId="172" fontId="17" fillId="0" borderId="0" xfId="0" applyNumberFormat="1" applyFont="1" applyFill="1" applyAlignment="1">
      <alignment/>
    </xf>
    <xf numFmtId="172" fontId="17" fillId="0" borderId="0" xfId="0" applyNumberFormat="1" applyFont="1" applyBorder="1" applyAlignment="1">
      <alignment/>
    </xf>
    <xf numFmtId="172" fontId="17" fillId="24" borderId="0" xfId="0" applyNumberFormat="1" applyFont="1" applyFill="1" applyBorder="1" applyAlignment="1">
      <alignment/>
    </xf>
    <xf numFmtId="172" fontId="18" fillId="0" borderId="0" xfId="0" applyNumberFormat="1" applyFont="1" applyBorder="1" applyAlignment="1">
      <alignment/>
    </xf>
    <xf numFmtId="172" fontId="18" fillId="24" borderId="0" xfId="0" applyNumberFormat="1" applyFont="1" applyFill="1" applyBorder="1" applyAlignment="1">
      <alignment/>
    </xf>
    <xf numFmtId="0" fontId="19" fillId="0" borderId="0" xfId="0" applyFont="1" applyFill="1" applyAlignment="1">
      <alignment/>
    </xf>
    <xf numFmtId="0" fontId="1" fillId="0" borderId="0" xfId="0" applyFont="1" applyAlignment="1">
      <alignment/>
    </xf>
    <xf numFmtId="0" fontId="0" fillId="0" borderId="0" xfId="0" applyFont="1" applyBorder="1" applyAlignment="1">
      <alignment/>
    </xf>
    <xf numFmtId="172" fontId="3" fillId="0" borderId="0" xfId="0" applyNumberFormat="1" applyFont="1" applyFill="1" applyAlignment="1">
      <alignment/>
    </xf>
    <xf numFmtId="172" fontId="5" fillId="24" borderId="0" xfId="0" applyNumberFormat="1" applyFont="1" applyFill="1" applyBorder="1" applyAlignment="1">
      <alignment/>
    </xf>
    <xf numFmtId="172" fontId="4" fillId="24" borderId="0" xfId="0" applyNumberFormat="1" applyFont="1" applyFill="1" applyBorder="1" applyAlignment="1">
      <alignment/>
    </xf>
    <xf numFmtId="0" fontId="0" fillId="24" borderId="0" xfId="0" applyFont="1" applyFill="1" applyAlignment="1">
      <alignment/>
    </xf>
    <xf numFmtId="0" fontId="0" fillId="24" borderId="14" xfId="0" applyFill="1" applyBorder="1" applyAlignment="1">
      <alignment/>
    </xf>
    <xf numFmtId="172" fontId="5" fillId="0" borderId="0" xfId="0" applyNumberFormat="1" applyFont="1" applyFill="1" applyBorder="1" applyAlignment="1">
      <alignment/>
    </xf>
    <xf numFmtId="0" fontId="10" fillId="0" borderId="0" xfId="0" applyFont="1" applyAlignment="1">
      <alignment horizontal="left"/>
    </xf>
    <xf numFmtId="0" fontId="14" fillId="0" borderId="0" xfId="0" applyFont="1" applyAlignment="1">
      <alignment/>
    </xf>
    <xf numFmtId="2" fontId="4" fillId="0" borderId="26" xfId="0" applyNumberFormat="1" applyFont="1" applyFill="1" applyBorder="1" applyAlignment="1">
      <alignment/>
    </xf>
    <xf numFmtId="2" fontId="4" fillId="0" borderId="27" xfId="0" applyNumberFormat="1" applyFont="1" applyBorder="1" applyAlignment="1">
      <alignment/>
    </xf>
    <xf numFmtId="2" fontId="4" fillId="0" borderId="28" xfId="0" applyNumberFormat="1" applyFont="1" applyBorder="1" applyAlignment="1">
      <alignment/>
    </xf>
    <xf numFmtId="2" fontId="3" fillId="0" borderId="28" xfId="0" applyNumberFormat="1" applyFont="1" applyBorder="1" applyAlignment="1">
      <alignment/>
    </xf>
    <xf numFmtId="2" fontId="4" fillId="0" borderId="28" xfId="0" applyNumberFormat="1" applyFont="1" applyFill="1" applyBorder="1" applyAlignment="1">
      <alignment/>
    </xf>
    <xf numFmtId="2" fontId="4" fillId="0" borderId="29" xfId="0" applyNumberFormat="1" applyFont="1" applyFill="1" applyBorder="1" applyAlignment="1">
      <alignment/>
    </xf>
    <xf numFmtId="2" fontId="3" fillId="0" borderId="30" xfId="0" applyNumberFormat="1" applyFont="1" applyFill="1" applyBorder="1" applyAlignment="1">
      <alignment/>
    </xf>
    <xf numFmtId="2" fontId="3" fillId="0" borderId="28" xfId="0" applyNumberFormat="1" applyFont="1" applyFill="1" applyBorder="1" applyAlignment="1">
      <alignment/>
    </xf>
    <xf numFmtId="2" fontId="3" fillId="0" borderId="31" xfId="0" applyNumberFormat="1" applyFont="1" applyFill="1" applyBorder="1" applyAlignment="1">
      <alignment/>
    </xf>
    <xf numFmtId="2" fontId="3" fillId="0" borderId="32" xfId="0" applyNumberFormat="1" applyFont="1" applyFill="1" applyBorder="1" applyAlignment="1">
      <alignment/>
    </xf>
    <xf numFmtId="2" fontId="4" fillId="0" borderId="14" xfId="0" applyNumberFormat="1" applyFont="1" applyBorder="1" applyAlignment="1">
      <alignment/>
    </xf>
    <xf numFmtId="2" fontId="4" fillId="0" borderId="17" xfId="0" applyNumberFormat="1" applyFont="1" applyBorder="1" applyAlignment="1">
      <alignment/>
    </xf>
    <xf numFmtId="2" fontId="4" fillId="0" borderId="0" xfId="0" applyNumberFormat="1" applyFont="1" applyBorder="1" applyAlignment="1">
      <alignment/>
    </xf>
    <xf numFmtId="2" fontId="4" fillId="0" borderId="33" xfId="0" applyNumberFormat="1" applyFont="1" applyBorder="1" applyAlignment="1">
      <alignment/>
    </xf>
    <xf numFmtId="2" fontId="3" fillId="0" borderId="33" xfId="0" applyNumberFormat="1" applyFont="1" applyBorder="1" applyAlignment="1">
      <alignment/>
    </xf>
    <xf numFmtId="2" fontId="3" fillId="0" borderId="31" xfId="0" applyNumberFormat="1" applyFont="1" applyBorder="1" applyAlignment="1">
      <alignment/>
    </xf>
    <xf numFmtId="2" fontId="3" fillId="0" borderId="34" xfId="0" applyNumberFormat="1" applyFont="1" applyBorder="1" applyAlignment="1">
      <alignment/>
    </xf>
    <xf numFmtId="2" fontId="3" fillId="0" borderId="35" xfId="0" applyNumberFormat="1" applyFont="1" applyBorder="1" applyAlignment="1">
      <alignment/>
    </xf>
    <xf numFmtId="2" fontId="3" fillId="0" borderId="0" xfId="0" applyNumberFormat="1" applyFont="1" applyBorder="1" applyAlignment="1">
      <alignment/>
    </xf>
    <xf numFmtId="2" fontId="3" fillId="0" borderId="17" xfId="0" applyNumberFormat="1" applyFont="1" applyBorder="1" applyAlignment="1">
      <alignment/>
    </xf>
    <xf numFmtId="2" fontId="4" fillId="0" borderId="27" xfId="0" applyNumberFormat="1" applyFont="1" applyFill="1" applyBorder="1" applyAlignment="1">
      <alignment/>
    </xf>
    <xf numFmtId="2" fontId="3" fillId="0" borderId="36" xfId="0" applyNumberFormat="1" applyFont="1" applyBorder="1" applyAlignment="1">
      <alignment/>
    </xf>
    <xf numFmtId="2" fontId="5" fillId="0" borderId="27" xfId="0" applyNumberFormat="1" applyFont="1" applyBorder="1" applyAlignment="1">
      <alignment/>
    </xf>
    <xf numFmtId="2" fontId="3" fillId="0" borderId="37" xfId="0" applyNumberFormat="1" applyFont="1" applyBorder="1" applyAlignment="1">
      <alignment/>
    </xf>
    <xf numFmtId="2" fontId="3" fillId="0" borderId="27" xfId="0" applyNumberFormat="1" applyFont="1" applyBorder="1" applyAlignment="1">
      <alignment/>
    </xf>
    <xf numFmtId="2" fontId="3" fillId="0" borderId="28" xfId="0" applyNumberFormat="1" applyFont="1" applyFill="1" applyBorder="1" applyAlignment="1">
      <alignment horizontal="right"/>
    </xf>
    <xf numFmtId="2" fontId="6" fillId="0" borderId="38" xfId="0" applyNumberFormat="1" applyFont="1" applyFill="1" applyBorder="1" applyAlignment="1">
      <alignment/>
    </xf>
    <xf numFmtId="2" fontId="6" fillId="0" borderId="33" xfId="0" applyNumberFormat="1" applyFont="1" applyFill="1" applyBorder="1" applyAlignment="1">
      <alignment/>
    </xf>
    <xf numFmtId="2" fontId="3" fillId="0" borderId="14" xfId="0" applyNumberFormat="1" applyFont="1" applyBorder="1" applyAlignment="1">
      <alignment/>
    </xf>
    <xf numFmtId="2" fontId="0" fillId="0" borderId="0" xfId="0" applyNumberFormat="1" applyAlignment="1">
      <alignment/>
    </xf>
    <xf numFmtId="2" fontId="3" fillId="0" borderId="17" xfId="0" applyNumberFormat="1" applyFont="1" applyFill="1" applyBorder="1" applyAlignment="1">
      <alignment/>
    </xf>
    <xf numFmtId="2" fontId="3" fillId="0" borderId="36" xfId="0" applyNumberFormat="1" applyFont="1" applyFill="1" applyBorder="1" applyAlignment="1">
      <alignment/>
    </xf>
    <xf numFmtId="2" fontId="3" fillId="0" borderId="28" xfId="0" applyNumberFormat="1" applyFont="1" applyFill="1" applyBorder="1" applyAlignment="1">
      <alignment/>
    </xf>
    <xf numFmtId="2" fontId="4" fillId="0" borderId="33" xfId="0" applyNumberFormat="1" applyFont="1" applyFill="1" applyBorder="1" applyAlignment="1">
      <alignment/>
    </xf>
    <xf numFmtId="2" fontId="3" fillId="0" borderId="33" xfId="0" applyNumberFormat="1" applyFont="1" applyFill="1" applyBorder="1" applyAlignment="1">
      <alignment/>
    </xf>
    <xf numFmtId="0" fontId="4" fillId="0" borderId="14" xfId="0" applyFont="1" applyFill="1" applyBorder="1" applyAlignment="1">
      <alignment horizontal="center" vertical="center"/>
    </xf>
    <xf numFmtId="2" fontId="5" fillId="0" borderId="27" xfId="0" applyNumberFormat="1" applyFont="1" applyFill="1" applyBorder="1" applyAlignment="1">
      <alignment/>
    </xf>
    <xf numFmtId="2" fontId="3" fillId="0" borderId="27" xfId="0" applyNumberFormat="1" applyFont="1" applyFill="1" applyBorder="1" applyAlignment="1">
      <alignment/>
    </xf>
    <xf numFmtId="2" fontId="3" fillId="0" borderId="36" xfId="0" applyNumberFormat="1" applyFont="1" applyFill="1" applyBorder="1" applyAlignment="1">
      <alignment/>
    </xf>
    <xf numFmtId="2" fontId="3" fillId="0" borderId="39" xfId="0" applyNumberFormat="1" applyFont="1" applyFill="1" applyBorder="1" applyAlignment="1">
      <alignment/>
    </xf>
    <xf numFmtId="2" fontId="3" fillId="0" borderId="39" xfId="0" applyNumberFormat="1" applyFont="1" applyFill="1" applyBorder="1" applyAlignment="1">
      <alignment/>
    </xf>
    <xf numFmtId="2" fontId="5" fillId="0" borderId="27" xfId="0" applyNumberFormat="1" applyFont="1" applyFill="1" applyBorder="1" applyAlignment="1">
      <alignment horizontal="right"/>
    </xf>
    <xf numFmtId="2" fontId="3" fillId="0" borderId="38" xfId="0" applyNumberFormat="1" applyFont="1" applyFill="1" applyBorder="1" applyAlignment="1">
      <alignment/>
    </xf>
    <xf numFmtId="172" fontId="4" fillId="0" borderId="38" xfId="0" applyNumberFormat="1" applyFont="1" applyFill="1" applyBorder="1" applyAlignment="1">
      <alignment/>
    </xf>
    <xf numFmtId="2" fontId="4" fillId="0" borderId="40" xfId="0" applyNumberFormat="1" applyFont="1" applyFill="1" applyBorder="1" applyAlignment="1">
      <alignment/>
    </xf>
    <xf numFmtId="2" fontId="3" fillId="0" borderId="41" xfId="0" applyNumberFormat="1" applyFont="1" applyFill="1" applyBorder="1" applyAlignment="1">
      <alignment/>
    </xf>
    <xf numFmtId="2" fontId="3" fillId="0" borderId="42" xfId="0" applyNumberFormat="1" applyFont="1" applyFill="1" applyBorder="1" applyAlignment="1">
      <alignment/>
    </xf>
    <xf numFmtId="2" fontId="3" fillId="0" borderId="40" xfId="0" applyNumberFormat="1" applyFont="1" applyFill="1" applyBorder="1" applyAlignment="1">
      <alignment/>
    </xf>
    <xf numFmtId="2" fontId="3" fillId="0" borderId="43" xfId="0" applyNumberFormat="1" applyFont="1" applyFill="1" applyBorder="1" applyAlignment="1">
      <alignment/>
    </xf>
    <xf numFmtId="2" fontId="3" fillId="0" borderId="44" xfId="0" applyNumberFormat="1" applyFont="1" applyFill="1" applyBorder="1" applyAlignment="1">
      <alignment/>
    </xf>
    <xf numFmtId="2" fontId="5" fillId="0" borderId="40" xfId="0" applyNumberFormat="1" applyFont="1" applyFill="1" applyBorder="1" applyAlignment="1">
      <alignment/>
    </xf>
    <xf numFmtId="172" fontId="4" fillId="0" borderId="17" xfId="0" applyNumberFormat="1" applyFont="1" applyFill="1" applyBorder="1" applyAlignment="1">
      <alignment/>
    </xf>
    <xf numFmtId="2" fontId="3" fillId="0" borderId="45" xfId="0" applyNumberFormat="1" applyFont="1" applyFill="1" applyBorder="1" applyAlignment="1">
      <alignment/>
    </xf>
    <xf numFmtId="2" fontId="3" fillId="0" borderId="36" xfId="0" applyNumberFormat="1" applyFont="1" applyFill="1" applyBorder="1" applyAlignment="1">
      <alignment horizontal="right"/>
    </xf>
    <xf numFmtId="2" fontId="3" fillId="0" borderId="31" xfId="0" applyNumberFormat="1" applyFont="1" applyFill="1" applyBorder="1" applyAlignment="1">
      <alignment/>
    </xf>
    <xf numFmtId="0" fontId="3" fillId="0" borderId="10" xfId="0" applyFont="1" applyFill="1" applyBorder="1" applyAlignment="1">
      <alignment horizontal="left" vertical="top"/>
    </xf>
    <xf numFmtId="0" fontId="3" fillId="0" borderId="46" xfId="0" applyFont="1" applyFill="1" applyBorder="1" applyAlignment="1">
      <alignment horizontal="left" vertical="top"/>
    </xf>
    <xf numFmtId="0" fontId="3" fillId="0" borderId="47" xfId="0" applyFont="1" applyFill="1" applyBorder="1" applyAlignment="1">
      <alignment horizontal="left" vertical="top"/>
    </xf>
    <xf numFmtId="0" fontId="3" fillId="0" borderId="26" xfId="0" applyFont="1" applyFill="1" applyBorder="1" applyAlignment="1">
      <alignment/>
    </xf>
    <xf numFmtId="0" fontId="3" fillId="0" borderId="17" xfId="0" applyFont="1" applyFill="1" applyBorder="1" applyAlignment="1">
      <alignment/>
    </xf>
    <xf numFmtId="2" fontId="4" fillId="0" borderId="48" xfId="0" applyNumberFormat="1" applyFont="1" applyFill="1" applyBorder="1" applyAlignment="1">
      <alignment/>
    </xf>
    <xf numFmtId="2" fontId="4" fillId="0" borderId="49" xfId="0" applyNumberFormat="1" applyFont="1" applyFill="1" applyBorder="1" applyAlignment="1">
      <alignment/>
    </xf>
    <xf numFmtId="2" fontId="4" fillId="0" borderId="22" xfId="0" applyNumberFormat="1" applyFont="1" applyFill="1" applyBorder="1" applyAlignment="1">
      <alignment/>
    </xf>
    <xf numFmtId="2" fontId="4" fillId="0" borderId="50" xfId="0" applyNumberFormat="1" applyFont="1" applyFill="1" applyBorder="1" applyAlignment="1">
      <alignment/>
    </xf>
    <xf numFmtId="2" fontId="4" fillId="0" borderId="45" xfId="0" applyNumberFormat="1" applyFont="1" applyFill="1" applyBorder="1" applyAlignment="1">
      <alignment/>
    </xf>
    <xf numFmtId="2" fontId="4" fillId="0" borderId="51" xfId="0" applyNumberFormat="1" applyFont="1" applyFill="1" applyBorder="1" applyAlignment="1">
      <alignment/>
    </xf>
    <xf numFmtId="2" fontId="4" fillId="0" borderId="52" xfId="0" applyNumberFormat="1" applyFont="1" applyFill="1" applyBorder="1" applyAlignment="1">
      <alignment/>
    </xf>
    <xf numFmtId="2" fontId="4" fillId="0" borderId="53" xfId="0" applyNumberFormat="1" applyFont="1" applyFill="1" applyBorder="1" applyAlignment="1">
      <alignment/>
    </xf>
    <xf numFmtId="2" fontId="4" fillId="0" borderId="43" xfId="0" applyNumberFormat="1" applyFont="1" applyFill="1" applyBorder="1" applyAlignment="1">
      <alignment/>
    </xf>
    <xf numFmtId="2" fontId="4" fillId="0" borderId="30" xfId="0" applyNumberFormat="1" applyFont="1" applyFill="1" applyBorder="1" applyAlignment="1">
      <alignment/>
    </xf>
    <xf numFmtId="2" fontId="12" fillId="0" borderId="39" xfId="0" applyNumberFormat="1" applyFont="1" applyFill="1" applyBorder="1" applyAlignment="1">
      <alignment/>
    </xf>
    <xf numFmtId="2" fontId="3" fillId="0" borderId="35" xfId="0" applyNumberFormat="1" applyFont="1" applyFill="1" applyBorder="1" applyAlignment="1">
      <alignment/>
    </xf>
    <xf numFmtId="2" fontId="3" fillId="0" borderId="54" xfId="0" applyNumberFormat="1" applyFont="1" applyFill="1" applyBorder="1" applyAlignment="1">
      <alignment/>
    </xf>
    <xf numFmtId="2" fontId="4" fillId="0" borderId="14" xfId="0" applyNumberFormat="1" applyFont="1" applyFill="1" applyBorder="1" applyAlignment="1">
      <alignment/>
    </xf>
    <xf numFmtId="2" fontId="4" fillId="0" borderId="17" xfId="0" applyNumberFormat="1" applyFont="1" applyFill="1" applyBorder="1" applyAlignment="1">
      <alignment/>
    </xf>
    <xf numFmtId="2" fontId="4" fillId="0" borderId="38" xfId="0" applyNumberFormat="1" applyFont="1" applyFill="1" applyBorder="1" applyAlignment="1">
      <alignment/>
    </xf>
    <xf numFmtId="2" fontId="4" fillId="0" borderId="0" xfId="0" applyNumberFormat="1" applyFont="1" applyFill="1" applyBorder="1" applyAlignment="1">
      <alignment/>
    </xf>
    <xf numFmtId="2" fontId="3" fillId="0" borderId="24" xfId="0" applyNumberFormat="1" applyFont="1" applyFill="1" applyBorder="1" applyAlignment="1">
      <alignment/>
    </xf>
    <xf numFmtId="2" fontId="3" fillId="0" borderId="12" xfId="0" applyNumberFormat="1" applyFont="1" applyFill="1" applyBorder="1" applyAlignment="1">
      <alignment/>
    </xf>
    <xf numFmtId="2" fontId="3" fillId="0" borderId="11" xfId="0" applyNumberFormat="1" applyFont="1" applyFill="1" applyBorder="1" applyAlignment="1">
      <alignment/>
    </xf>
    <xf numFmtId="2" fontId="3" fillId="0" borderId="34" xfId="0" applyNumberFormat="1" applyFont="1" applyFill="1" applyBorder="1" applyAlignment="1">
      <alignment/>
    </xf>
    <xf numFmtId="2" fontId="4" fillId="0" borderId="18" xfId="0" applyNumberFormat="1" applyFont="1" applyFill="1" applyBorder="1" applyAlignment="1">
      <alignment/>
    </xf>
    <xf numFmtId="2" fontId="4" fillId="0" borderId="55" xfId="0" applyNumberFormat="1" applyFont="1" applyFill="1" applyBorder="1" applyAlignment="1">
      <alignment/>
    </xf>
    <xf numFmtId="2" fontId="4" fillId="0" borderId="37" xfId="0" applyNumberFormat="1" applyFont="1" applyFill="1" applyBorder="1" applyAlignment="1">
      <alignment/>
    </xf>
    <xf numFmtId="2" fontId="3" fillId="0" borderId="56" xfId="0" applyNumberFormat="1" applyFont="1" applyFill="1" applyBorder="1" applyAlignment="1">
      <alignment/>
    </xf>
    <xf numFmtId="2" fontId="5" fillId="0" borderId="37" xfId="0" applyNumberFormat="1" applyFont="1" applyFill="1" applyBorder="1" applyAlignment="1">
      <alignment/>
    </xf>
    <xf numFmtId="2" fontId="3" fillId="0" borderId="14" xfId="0" applyNumberFormat="1" applyFont="1" applyFill="1" applyBorder="1" applyAlignment="1">
      <alignment/>
    </xf>
    <xf numFmtId="2" fontId="11" fillId="0" borderId="27" xfId="0" applyNumberFormat="1" applyFont="1" applyFill="1" applyBorder="1" applyAlignment="1">
      <alignment/>
    </xf>
    <xf numFmtId="2" fontId="3" fillId="0" borderId="26" xfId="0" applyNumberFormat="1" applyFont="1" applyFill="1" applyBorder="1" applyAlignment="1">
      <alignment/>
    </xf>
    <xf numFmtId="2" fontId="3" fillId="0" borderId="0" xfId="0" applyNumberFormat="1" applyFont="1" applyFill="1" applyBorder="1" applyAlignment="1">
      <alignment/>
    </xf>
    <xf numFmtId="2" fontId="3" fillId="0" borderId="42" xfId="0" applyNumberFormat="1" applyFont="1" applyFill="1" applyBorder="1" applyAlignment="1">
      <alignment/>
    </xf>
    <xf numFmtId="2" fontId="3" fillId="0" borderId="34" xfId="0" applyNumberFormat="1" applyFont="1" applyFill="1" applyBorder="1" applyAlignment="1">
      <alignment/>
    </xf>
    <xf numFmtId="2" fontId="3" fillId="0" borderId="43" xfId="0" applyNumberFormat="1" applyFont="1" applyFill="1" applyBorder="1" applyAlignment="1">
      <alignment horizontal="right"/>
    </xf>
    <xf numFmtId="2" fontId="3" fillId="0" borderId="33" xfId="0" applyNumberFormat="1" applyFont="1" applyFill="1" applyBorder="1" applyAlignment="1">
      <alignment/>
    </xf>
    <xf numFmtId="2" fontId="3" fillId="0" borderId="30" xfId="0" applyNumberFormat="1" applyFont="1" applyFill="1" applyBorder="1" applyAlignment="1">
      <alignment horizontal="right"/>
    </xf>
    <xf numFmtId="2" fontId="3" fillId="0" borderId="35" xfId="0" applyNumberFormat="1" applyFont="1" applyFill="1" applyBorder="1" applyAlignment="1">
      <alignment horizontal="right"/>
    </xf>
    <xf numFmtId="2" fontId="3" fillId="0" borderId="35" xfId="0" applyNumberFormat="1" applyFont="1" applyFill="1" applyBorder="1" applyAlignment="1">
      <alignment/>
    </xf>
    <xf numFmtId="2" fontId="3" fillId="0" borderId="39" xfId="0" applyNumberFormat="1" applyFont="1" applyFill="1" applyBorder="1" applyAlignment="1">
      <alignment horizontal="right"/>
    </xf>
    <xf numFmtId="2" fontId="3" fillId="0" borderId="57" xfId="0" applyNumberFormat="1" applyFont="1" applyFill="1" applyBorder="1" applyAlignment="1">
      <alignment/>
    </xf>
    <xf numFmtId="2" fontId="3" fillId="0" borderId="57" xfId="0" applyNumberFormat="1" applyFont="1" applyFill="1" applyBorder="1" applyAlignment="1">
      <alignment horizontal="right"/>
    </xf>
    <xf numFmtId="2" fontId="3" fillId="0" borderId="27" xfId="0" applyNumberFormat="1" applyFont="1" applyFill="1" applyBorder="1" applyAlignment="1">
      <alignment horizontal="right"/>
    </xf>
    <xf numFmtId="2" fontId="5" fillId="0" borderId="14" xfId="0" applyNumberFormat="1" applyFont="1" applyFill="1" applyBorder="1" applyAlignment="1">
      <alignment horizontal="right"/>
    </xf>
    <xf numFmtId="2" fontId="5" fillId="0" borderId="45" xfId="0" applyNumberFormat="1" applyFont="1" applyFill="1" applyBorder="1" applyAlignment="1">
      <alignment/>
    </xf>
    <xf numFmtId="2" fontId="5" fillId="0" borderId="50" xfId="0" applyNumberFormat="1" applyFont="1" applyFill="1" applyBorder="1" applyAlignment="1">
      <alignment/>
    </xf>
    <xf numFmtId="2" fontId="5" fillId="0" borderId="52" xfId="0" applyNumberFormat="1" applyFont="1" applyFill="1" applyBorder="1" applyAlignment="1">
      <alignment/>
    </xf>
    <xf numFmtId="172" fontId="7" fillId="0" borderId="26" xfId="0" applyNumberFormat="1" applyFont="1" applyFill="1" applyBorder="1" applyAlignment="1">
      <alignment/>
    </xf>
    <xf numFmtId="172" fontId="3" fillId="0" borderId="26" xfId="0" applyNumberFormat="1" applyFont="1" applyFill="1" applyBorder="1" applyAlignment="1">
      <alignment/>
    </xf>
    <xf numFmtId="172" fontId="3" fillId="0" borderId="49" xfId="0" applyNumberFormat="1" applyFont="1" applyFill="1" applyBorder="1" applyAlignment="1">
      <alignment/>
    </xf>
    <xf numFmtId="0" fontId="4" fillId="0" borderId="40" xfId="0" applyFont="1" applyFill="1" applyBorder="1" applyAlignment="1">
      <alignment horizontal="left" vertical="top"/>
    </xf>
    <xf numFmtId="2" fontId="8" fillId="0" borderId="27" xfId="0" applyNumberFormat="1" applyFont="1" applyFill="1" applyBorder="1" applyAlignment="1">
      <alignment/>
    </xf>
    <xf numFmtId="2" fontId="8" fillId="0" borderId="40" xfId="0" applyNumberFormat="1" applyFont="1" applyFill="1" applyBorder="1" applyAlignment="1">
      <alignment/>
    </xf>
    <xf numFmtId="2" fontId="6" fillId="0" borderId="17" xfId="0" applyNumberFormat="1" applyFont="1" applyFill="1" applyBorder="1" applyAlignment="1">
      <alignment/>
    </xf>
    <xf numFmtId="0" fontId="3" fillId="0" borderId="14" xfId="0" applyFont="1" applyFill="1" applyBorder="1" applyAlignment="1">
      <alignment horizontal="left" vertical="top"/>
    </xf>
    <xf numFmtId="0" fontId="3" fillId="0" borderId="37" xfId="0" applyFont="1" applyFill="1" applyBorder="1" applyAlignment="1">
      <alignment horizontal="left" vertical="top"/>
    </xf>
    <xf numFmtId="2" fontId="8" fillId="0" borderId="14" xfId="0" applyNumberFormat="1" applyFont="1" applyFill="1" applyBorder="1" applyAlignment="1">
      <alignment/>
    </xf>
    <xf numFmtId="2" fontId="6" fillId="0" borderId="23" xfId="0" applyNumberFormat="1" applyFont="1" applyFill="1" applyBorder="1" applyAlignment="1">
      <alignment/>
    </xf>
    <xf numFmtId="2" fontId="6" fillId="0" borderId="54" xfId="0" applyNumberFormat="1" applyFont="1" applyFill="1" applyBorder="1" applyAlignment="1">
      <alignment/>
    </xf>
    <xf numFmtId="2" fontId="6" fillId="0" borderId="31" xfId="0" applyNumberFormat="1" applyFont="1" applyFill="1" applyBorder="1" applyAlignment="1">
      <alignment/>
    </xf>
    <xf numFmtId="0" fontId="3" fillId="0" borderId="58" xfId="0" applyFont="1" applyFill="1" applyBorder="1" applyAlignment="1">
      <alignment horizontal="left" vertical="top"/>
    </xf>
    <xf numFmtId="0" fontId="3" fillId="0" borderId="23" xfId="0" applyFont="1" applyFill="1" applyBorder="1" applyAlignment="1">
      <alignment horizontal="left" vertical="top"/>
    </xf>
    <xf numFmtId="0" fontId="3" fillId="0" borderId="54" xfId="0" applyFont="1" applyFill="1" applyBorder="1" applyAlignment="1">
      <alignment horizontal="left" vertical="top"/>
    </xf>
    <xf numFmtId="2" fontId="8" fillId="0" borderId="54" xfId="0" applyNumberFormat="1" applyFont="1" applyFill="1" applyBorder="1" applyAlignment="1">
      <alignment/>
    </xf>
    <xf numFmtId="2" fontId="8" fillId="0" borderId="58" xfId="0" applyNumberFormat="1" applyFont="1" applyFill="1" applyBorder="1" applyAlignment="1">
      <alignment/>
    </xf>
    <xf numFmtId="2" fontId="4" fillId="0" borderId="54" xfId="0" applyNumberFormat="1" applyFont="1" applyFill="1" applyBorder="1" applyAlignment="1">
      <alignment/>
    </xf>
    <xf numFmtId="2" fontId="6" fillId="0" borderId="45" xfId="0" applyNumberFormat="1" applyFont="1" applyFill="1" applyBorder="1" applyAlignment="1">
      <alignment/>
    </xf>
    <xf numFmtId="2" fontId="6" fillId="0" borderId="52" xfId="0" applyNumberFormat="1" applyFont="1" applyFill="1" applyBorder="1" applyAlignment="1">
      <alignment/>
    </xf>
    <xf numFmtId="2" fontId="6" fillId="0" borderId="28" xfId="0" applyNumberFormat="1" applyFont="1" applyFill="1" applyBorder="1" applyAlignment="1">
      <alignment/>
    </xf>
    <xf numFmtId="2" fontId="6" fillId="0" borderId="34" xfId="0" applyNumberFormat="1" applyFont="1" applyFill="1" applyBorder="1" applyAlignment="1">
      <alignment/>
    </xf>
    <xf numFmtId="2" fontId="6" fillId="0" borderId="0" xfId="0" applyNumberFormat="1" applyFont="1" applyFill="1" applyBorder="1" applyAlignment="1">
      <alignment/>
    </xf>
    <xf numFmtId="2" fontId="6" fillId="0" borderId="36" xfId="0" applyNumberFormat="1" applyFont="1" applyFill="1" applyBorder="1" applyAlignment="1">
      <alignment/>
    </xf>
    <xf numFmtId="2" fontId="6" fillId="0" borderId="35" xfId="0" applyNumberFormat="1" applyFont="1" applyFill="1" applyBorder="1" applyAlignment="1">
      <alignment/>
    </xf>
    <xf numFmtId="2" fontId="6" fillId="0" borderId="39" xfId="0" applyNumberFormat="1" applyFont="1" applyFill="1" applyBorder="1" applyAlignment="1">
      <alignment/>
    </xf>
    <xf numFmtId="2" fontId="4" fillId="0" borderId="36" xfId="0" applyNumberFormat="1" applyFont="1" applyFill="1" applyBorder="1" applyAlignment="1">
      <alignment/>
    </xf>
    <xf numFmtId="2" fontId="8" fillId="0" borderId="37" xfId="0" applyNumberFormat="1" applyFont="1" applyFill="1" applyBorder="1" applyAlignment="1">
      <alignment/>
    </xf>
    <xf numFmtId="2" fontId="6" fillId="0" borderId="56" xfId="0" applyNumberFormat="1" applyFont="1" applyFill="1" applyBorder="1" applyAlignment="1">
      <alignment/>
    </xf>
    <xf numFmtId="2" fontId="3" fillId="0" borderId="23" xfId="0" applyNumberFormat="1" applyFont="1" applyFill="1" applyBorder="1" applyAlignment="1">
      <alignment/>
    </xf>
    <xf numFmtId="2" fontId="3" fillId="0" borderId="50" xfId="0" applyNumberFormat="1" applyFont="1" applyFill="1" applyBorder="1" applyAlignment="1">
      <alignment/>
    </xf>
    <xf numFmtId="2" fontId="4" fillId="0" borderId="31" xfId="0" applyNumberFormat="1" applyFont="1" applyFill="1" applyBorder="1" applyAlignment="1">
      <alignment/>
    </xf>
    <xf numFmtId="2" fontId="3" fillId="0" borderId="52" xfId="0" applyNumberFormat="1" applyFont="1" applyFill="1" applyBorder="1" applyAlignment="1">
      <alignment/>
    </xf>
    <xf numFmtId="2" fontId="5" fillId="0" borderId="27" xfId="0" applyNumberFormat="1" applyFont="1" applyFill="1" applyBorder="1" applyAlignment="1">
      <alignment/>
    </xf>
    <xf numFmtId="2" fontId="5" fillId="0" borderId="37" xfId="0" applyNumberFormat="1" applyFont="1" applyFill="1" applyBorder="1" applyAlignment="1">
      <alignment/>
    </xf>
    <xf numFmtId="2" fontId="5" fillId="0" borderId="40" xfId="0" applyNumberFormat="1" applyFont="1" applyFill="1" applyBorder="1" applyAlignment="1">
      <alignment/>
    </xf>
    <xf numFmtId="2" fontId="4" fillId="0" borderId="27" xfId="0" applyNumberFormat="1" applyFont="1" applyFill="1" applyBorder="1" applyAlignment="1">
      <alignment/>
    </xf>
    <xf numFmtId="2" fontId="5" fillId="0" borderId="14" xfId="0" applyNumberFormat="1" applyFont="1" applyFill="1" applyBorder="1" applyAlignment="1">
      <alignment/>
    </xf>
    <xf numFmtId="0" fontId="10" fillId="0" borderId="0" xfId="0" applyFont="1" applyFill="1" applyAlignment="1">
      <alignment horizontal="left" vertical="top"/>
    </xf>
    <xf numFmtId="0" fontId="14" fillId="0" borderId="0" xfId="0" applyFont="1" applyFill="1" applyAlignment="1">
      <alignment/>
    </xf>
    <xf numFmtId="2" fontId="3" fillId="0" borderId="58" xfId="0" applyNumberFormat="1" applyFont="1" applyFill="1" applyBorder="1" applyAlignment="1">
      <alignment/>
    </xf>
    <xf numFmtId="2" fontId="5" fillId="0" borderId="14" xfId="0" applyNumberFormat="1" applyFont="1" applyFill="1" applyBorder="1" applyAlignment="1">
      <alignment/>
    </xf>
    <xf numFmtId="49" fontId="15" fillId="0" borderId="0" xfId="0" applyNumberFormat="1" applyFont="1" applyFill="1" applyBorder="1" applyAlignment="1">
      <alignment horizontal="center" vertical="top"/>
    </xf>
    <xf numFmtId="0" fontId="42" fillId="0" borderId="0" xfId="0" applyFont="1" applyAlignment="1">
      <alignment/>
    </xf>
    <xf numFmtId="0" fontId="44" fillId="0" borderId="0" xfId="0" applyFont="1" applyAlignment="1">
      <alignment/>
    </xf>
    <xf numFmtId="0" fontId="43" fillId="0" borderId="0" xfId="0" applyFont="1" applyFill="1" applyAlignment="1">
      <alignment vertical="top"/>
    </xf>
    <xf numFmtId="172" fontId="3" fillId="0" borderId="53" xfId="0" applyNumberFormat="1" applyFont="1" applyFill="1" applyBorder="1" applyAlignment="1">
      <alignment/>
    </xf>
    <xf numFmtId="2" fontId="8" fillId="0" borderId="26" xfId="0" applyNumberFormat="1" applyFont="1" applyFill="1" applyBorder="1" applyAlignment="1">
      <alignment/>
    </xf>
    <xf numFmtId="2" fontId="3" fillId="0" borderId="10" xfId="0" applyNumberFormat="1" applyFont="1" applyFill="1" applyBorder="1" applyAlignment="1">
      <alignment/>
    </xf>
    <xf numFmtId="2" fontId="6" fillId="0" borderId="10" xfId="0" applyNumberFormat="1" applyFont="1" applyFill="1" applyBorder="1" applyAlignment="1">
      <alignment/>
    </xf>
    <xf numFmtId="2" fontId="6" fillId="0" borderId="58" xfId="0" applyNumberFormat="1" applyFont="1" applyFill="1" applyBorder="1" applyAlignment="1">
      <alignment/>
    </xf>
    <xf numFmtId="0" fontId="0" fillId="0" borderId="29" xfId="0" applyFont="1" applyFill="1" applyBorder="1" applyAlignment="1">
      <alignment/>
    </xf>
    <xf numFmtId="2" fontId="3" fillId="0" borderId="51" xfId="0" applyNumberFormat="1" applyFont="1" applyFill="1" applyBorder="1" applyAlignment="1">
      <alignment/>
    </xf>
    <xf numFmtId="2" fontId="8" fillId="0" borderId="45" xfId="0" applyNumberFormat="1" applyFont="1" applyFill="1" applyBorder="1" applyAlignment="1">
      <alignment/>
    </xf>
    <xf numFmtId="2" fontId="3" fillId="0" borderId="59" xfId="0" applyNumberFormat="1" applyFont="1" applyFill="1" applyBorder="1" applyAlignment="1">
      <alignment/>
    </xf>
    <xf numFmtId="2" fontId="6" fillId="0" borderId="51" xfId="0" applyNumberFormat="1" applyFont="1" applyFill="1" applyBorder="1" applyAlignment="1">
      <alignment/>
    </xf>
    <xf numFmtId="0" fontId="45" fillId="0" borderId="0" xfId="0" applyFont="1" applyFill="1" applyAlignment="1">
      <alignment horizontal="left" vertical="top"/>
    </xf>
    <xf numFmtId="0" fontId="46" fillId="0" borderId="0" xfId="0" applyFont="1" applyFill="1" applyAlignment="1">
      <alignment/>
    </xf>
    <xf numFmtId="0" fontId="43" fillId="0" borderId="0" xfId="0" applyFont="1" applyFill="1" applyAlignment="1">
      <alignment horizontal="left" vertical="top"/>
    </xf>
    <xf numFmtId="0" fontId="43" fillId="0" borderId="0" xfId="0" applyFont="1" applyFill="1" applyAlignment="1">
      <alignment horizontal="left"/>
    </xf>
    <xf numFmtId="172" fontId="43" fillId="0" borderId="0" xfId="0" applyNumberFormat="1" applyFont="1" applyFill="1" applyAlignment="1">
      <alignment horizontal="left"/>
    </xf>
    <xf numFmtId="0" fontId="47" fillId="0" borderId="0" xfId="0" applyFont="1" applyFill="1" applyAlignment="1">
      <alignment/>
    </xf>
    <xf numFmtId="0" fontId="4" fillId="0" borderId="45" xfId="0" applyFont="1" applyFill="1" applyBorder="1" applyAlignment="1">
      <alignment horizontal="center" vertical="center" wrapText="1"/>
    </xf>
    <xf numFmtId="0" fontId="3" fillId="0" borderId="57"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44" xfId="0" applyFont="1" applyFill="1" applyBorder="1" applyAlignment="1">
      <alignment horizontal="left" vertical="top" wrapText="1"/>
    </xf>
    <xf numFmtId="0" fontId="5" fillId="0" borderId="51" xfId="0" applyFont="1" applyFill="1" applyBorder="1" applyAlignment="1">
      <alignment horizontal="left" vertical="top"/>
    </xf>
    <xf numFmtId="0" fontId="4" fillId="0" borderId="22" xfId="0" applyFont="1" applyFill="1" applyBorder="1" applyAlignment="1">
      <alignment horizontal="center" vertical="top"/>
    </xf>
    <xf numFmtId="0" fontId="4" fillId="0" borderId="53" xfId="0" applyFont="1" applyFill="1" applyBorder="1" applyAlignment="1">
      <alignment horizontal="center" vertical="top"/>
    </xf>
    <xf numFmtId="0" fontId="5" fillId="0" borderId="50" xfId="0" applyFont="1" applyFill="1" applyBorder="1" applyAlignment="1">
      <alignment horizontal="left" vertical="top"/>
    </xf>
    <xf numFmtId="0" fontId="5" fillId="0" borderId="52" xfId="0" applyFont="1" applyFill="1" applyBorder="1" applyAlignment="1">
      <alignment horizontal="left" vertical="top"/>
    </xf>
    <xf numFmtId="0" fontId="10" fillId="0" borderId="0" xfId="0" applyFont="1" applyFill="1" applyAlignment="1">
      <alignment horizontal="center" vertical="top"/>
    </xf>
    <xf numFmtId="2" fontId="3" fillId="0" borderId="36" xfId="0" applyNumberFormat="1" applyFont="1" applyFill="1" applyBorder="1" applyAlignment="1">
      <alignment horizontal="right"/>
    </xf>
    <xf numFmtId="2" fontId="3" fillId="0" borderId="31" xfId="0" applyNumberFormat="1" applyFont="1" applyFill="1" applyBorder="1" applyAlignment="1">
      <alignment horizontal="right"/>
    </xf>
    <xf numFmtId="2" fontId="3" fillId="0" borderId="36" xfId="0" applyNumberFormat="1" applyFont="1" applyFill="1" applyBorder="1" applyAlignment="1">
      <alignment/>
    </xf>
    <xf numFmtId="2" fontId="3" fillId="0" borderId="31" xfId="0" applyNumberFormat="1" applyFont="1" applyFill="1" applyBorder="1" applyAlignment="1">
      <alignment/>
    </xf>
    <xf numFmtId="0" fontId="9" fillId="0" borderId="0" xfId="0" applyFont="1" applyAlignment="1">
      <alignment horizontal="center"/>
    </xf>
    <xf numFmtId="2" fontId="3" fillId="0" borderId="42" xfId="0" applyNumberFormat="1" applyFont="1" applyFill="1" applyBorder="1" applyAlignment="1">
      <alignment horizontal="right"/>
    </xf>
    <xf numFmtId="2" fontId="3" fillId="0" borderId="41" xfId="0" applyNumberFormat="1" applyFont="1" applyFill="1" applyBorder="1" applyAlignment="1">
      <alignment horizontal="right"/>
    </xf>
    <xf numFmtId="0" fontId="4" fillId="0" borderId="47" xfId="0" applyFont="1" applyBorder="1" applyAlignment="1">
      <alignment horizontal="left" vertical="top"/>
    </xf>
    <xf numFmtId="0" fontId="4" fillId="0" borderId="10" xfId="0" applyFont="1" applyBorder="1" applyAlignment="1">
      <alignment horizontal="left" vertical="top"/>
    </xf>
    <xf numFmtId="0" fontId="4" fillId="0" borderId="46" xfId="0" applyFont="1" applyBorder="1" applyAlignment="1">
      <alignment horizontal="left" vertical="top"/>
    </xf>
    <xf numFmtId="0" fontId="4" fillId="0" borderId="60" xfId="0" applyFont="1" applyBorder="1" applyAlignment="1">
      <alignment horizontal="left" vertical="top"/>
    </xf>
    <xf numFmtId="0" fontId="4" fillId="0" borderId="21" xfId="0" applyFont="1" applyBorder="1" applyAlignment="1">
      <alignment horizontal="left" vertical="top"/>
    </xf>
    <xf numFmtId="0" fontId="4" fillId="0" borderId="61" xfId="0" applyFont="1" applyBorder="1" applyAlignment="1">
      <alignment horizontal="left" vertical="top"/>
    </xf>
    <xf numFmtId="0" fontId="3" fillId="0" borderId="43" xfId="0" applyFont="1" applyFill="1" applyBorder="1" applyAlignment="1">
      <alignment horizontal="left" vertical="top" wrapText="1"/>
    </xf>
    <xf numFmtId="0" fontId="3" fillId="0" borderId="33" xfId="0" applyFont="1" applyFill="1" applyBorder="1" applyAlignment="1">
      <alignment horizontal="left" vertical="top" wrapText="1"/>
    </xf>
    <xf numFmtId="0" fontId="12" fillId="0" borderId="47"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46" xfId="0" applyFont="1" applyFill="1" applyBorder="1" applyAlignment="1">
      <alignment horizontal="left" vertical="top" wrapText="1"/>
    </xf>
    <xf numFmtId="0" fontId="12" fillId="0" borderId="43" xfId="0" applyFont="1" applyFill="1" applyBorder="1" applyAlignment="1">
      <alignment horizontal="left" vertical="top" wrapText="1"/>
    </xf>
    <xf numFmtId="0" fontId="12" fillId="0" borderId="33" xfId="0" applyFont="1" applyFill="1" applyBorder="1" applyAlignment="1">
      <alignment horizontal="left" vertical="top" wrapText="1"/>
    </xf>
    <xf numFmtId="0" fontId="3" fillId="0" borderId="38" xfId="0" applyFont="1" applyFill="1" applyBorder="1" applyAlignment="1">
      <alignment horizontal="left" vertical="top"/>
    </xf>
    <xf numFmtId="0" fontId="3" fillId="0" borderId="0" xfId="0" applyFont="1" applyFill="1" applyBorder="1" applyAlignment="1">
      <alignment horizontal="left" vertical="top"/>
    </xf>
    <xf numFmtId="0" fontId="3" fillId="0" borderId="56" xfId="0" applyFont="1" applyFill="1" applyBorder="1" applyAlignment="1">
      <alignment horizontal="left" vertical="top"/>
    </xf>
    <xf numFmtId="0" fontId="4" fillId="0" borderId="40" xfId="0" applyFont="1" applyFill="1" applyBorder="1" applyAlignment="1">
      <alignment horizontal="left" vertical="top"/>
    </xf>
    <xf numFmtId="0" fontId="4" fillId="0" borderId="14" xfId="0" applyFont="1" applyFill="1" applyBorder="1" applyAlignment="1">
      <alignment horizontal="left" vertical="top"/>
    </xf>
    <xf numFmtId="0" fontId="4" fillId="0" borderId="37" xfId="0" applyFont="1" applyFill="1" applyBorder="1" applyAlignment="1">
      <alignment horizontal="left" vertical="top"/>
    </xf>
    <xf numFmtId="0" fontId="4" fillId="0" borderId="49" xfId="0" applyFont="1" applyFill="1" applyBorder="1" applyAlignment="1">
      <alignment horizontal="center" vertical="top"/>
    </xf>
    <xf numFmtId="0" fontId="4" fillId="0" borderId="2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13" fillId="0" borderId="0" xfId="0" applyFont="1" applyAlignment="1">
      <alignment vertical="top"/>
    </xf>
    <xf numFmtId="0" fontId="10" fillId="0" borderId="0" xfId="0" applyFont="1" applyFill="1" applyAlignment="1">
      <alignment horizontal="left"/>
    </xf>
    <xf numFmtId="0" fontId="5" fillId="0" borderId="18"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5" xfId="0" applyFont="1" applyFill="1" applyBorder="1" applyAlignment="1">
      <alignment horizontal="left" vertical="top" wrapText="1"/>
    </xf>
    <xf numFmtId="0" fontId="14" fillId="0" borderId="0" xfId="0" applyFont="1" applyAlignment="1">
      <alignment horizontal="center"/>
    </xf>
    <xf numFmtId="0" fontId="10" fillId="0" borderId="0" xfId="0" applyFont="1" applyAlignment="1">
      <alignment horizontal="left"/>
    </xf>
    <xf numFmtId="0" fontId="3" fillId="0" borderId="0" xfId="0" applyFont="1" applyAlignment="1">
      <alignment horizontal="left"/>
    </xf>
    <xf numFmtId="0" fontId="13" fillId="0" borderId="0" xfId="0" applyFont="1" applyAlignment="1">
      <alignment horizontal="left" vertical="top"/>
    </xf>
    <xf numFmtId="0" fontId="3" fillId="0" borderId="47" xfId="0" applyFont="1" applyFill="1" applyBorder="1" applyAlignment="1">
      <alignment horizontal="left" vertical="top"/>
    </xf>
    <xf numFmtId="0" fontId="3" fillId="0" borderId="10" xfId="0" applyFont="1" applyFill="1" applyBorder="1" applyAlignment="1">
      <alignment horizontal="left" vertical="top"/>
    </xf>
    <xf numFmtId="0" fontId="3" fillId="0" borderId="46" xfId="0" applyFont="1" applyFill="1" applyBorder="1" applyAlignment="1">
      <alignment horizontal="left" vertical="top"/>
    </xf>
    <xf numFmtId="0" fontId="3" fillId="0" borderId="43" xfId="0" applyFont="1" applyFill="1" applyBorder="1" applyAlignment="1">
      <alignment horizontal="left" vertical="top" wrapText="1"/>
    </xf>
    <xf numFmtId="0" fontId="3" fillId="0" borderId="33" xfId="0" applyFont="1" applyFill="1" applyBorder="1" applyAlignment="1">
      <alignment horizontal="left" vertical="top"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58" xfId="0" applyFont="1" applyFill="1" applyBorder="1" applyAlignment="1">
      <alignment vertical="top"/>
    </xf>
    <xf numFmtId="0" fontId="4" fillId="0" borderId="23" xfId="0" applyFont="1" applyFill="1" applyBorder="1" applyAlignment="1">
      <alignment vertical="top"/>
    </xf>
    <xf numFmtId="0" fontId="4" fillId="0" borderId="64" xfId="0" applyFont="1" applyFill="1" applyBorder="1" applyAlignment="1">
      <alignment vertical="top"/>
    </xf>
    <xf numFmtId="0" fontId="4" fillId="0" borderId="59"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3" fillId="0" borderId="66" xfId="0" applyFont="1" applyFill="1" applyBorder="1" applyAlignment="1">
      <alignment horizontal="left" vertical="top" wrapText="1"/>
    </xf>
    <xf numFmtId="0" fontId="3" fillId="0" borderId="43" xfId="0" applyFont="1" applyFill="1" applyBorder="1" applyAlignment="1">
      <alignment horizontal="left" vertical="top"/>
    </xf>
    <xf numFmtId="0" fontId="3" fillId="0" borderId="33" xfId="0" applyFont="1" applyFill="1" applyBorder="1" applyAlignment="1">
      <alignment horizontal="left" vertical="top"/>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24" borderId="0"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52"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3" fillId="0" borderId="15" xfId="0" applyFont="1" applyFill="1" applyBorder="1" applyAlignment="1">
      <alignment horizontal="left" vertical="top" wrapText="1"/>
    </xf>
    <xf numFmtId="0" fontId="3" fillId="0" borderId="6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0" borderId="33" xfId="0" applyFont="1" applyFill="1" applyBorder="1" applyAlignment="1">
      <alignment vertical="top"/>
    </xf>
    <xf numFmtId="0" fontId="5" fillId="0" borderId="40" xfId="0" applyFont="1" applyFill="1" applyBorder="1" applyAlignment="1">
      <alignment horizontal="left" vertical="top"/>
    </xf>
    <xf numFmtId="0" fontId="5" fillId="0" borderId="14" xfId="0" applyFont="1" applyFill="1" applyBorder="1" applyAlignment="1">
      <alignment horizontal="left" vertical="top"/>
    </xf>
    <xf numFmtId="0" fontId="3" fillId="0" borderId="50" xfId="0" applyFont="1" applyFill="1" applyBorder="1" applyAlignment="1">
      <alignment horizontal="left" vertical="top"/>
    </xf>
    <xf numFmtId="0" fontId="3" fillId="0" borderId="52" xfId="0" applyFont="1" applyFill="1" applyBorder="1" applyAlignment="1">
      <alignment horizontal="left" vertical="top"/>
    </xf>
    <xf numFmtId="0" fontId="3" fillId="0" borderId="3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43" xfId="0" applyFont="1" applyBorder="1" applyAlignment="1">
      <alignment horizontal="left" vertical="top" wrapText="1"/>
    </xf>
    <xf numFmtId="0" fontId="3" fillId="0" borderId="33" xfId="0" applyFont="1" applyBorder="1" applyAlignment="1">
      <alignment horizontal="left" vertical="top" wrapText="1"/>
    </xf>
    <xf numFmtId="0" fontId="3" fillId="0" borderId="30" xfId="0" applyFont="1" applyBorder="1" applyAlignment="1">
      <alignment horizontal="left" vertical="top" wrapText="1"/>
    </xf>
    <xf numFmtId="0" fontId="12" fillId="0" borderId="70" xfId="0" applyFont="1" applyBorder="1" applyAlignment="1">
      <alignment horizontal="left" vertical="top" wrapText="1"/>
    </xf>
    <xf numFmtId="0" fontId="12" fillId="0" borderId="15" xfId="0" applyFont="1" applyBorder="1" applyAlignment="1">
      <alignment horizontal="left" vertical="top" wrapText="1"/>
    </xf>
    <xf numFmtId="0" fontId="12" fillId="0" borderId="69" xfId="0" applyFont="1" applyBorder="1" applyAlignment="1">
      <alignment horizontal="left" vertical="top" wrapText="1"/>
    </xf>
    <xf numFmtId="0" fontId="3" fillId="0" borderId="43" xfId="0" applyFont="1" applyBorder="1" applyAlignment="1">
      <alignment horizontal="left" vertical="center" wrapText="1"/>
    </xf>
    <xf numFmtId="0" fontId="3" fillId="0" borderId="33" xfId="0" applyFont="1" applyBorder="1" applyAlignment="1">
      <alignment horizontal="left" vertical="center" wrapText="1"/>
    </xf>
    <xf numFmtId="0" fontId="3" fillId="0" borderId="30" xfId="0" applyFont="1" applyBorder="1" applyAlignment="1">
      <alignment horizontal="left" vertical="center" wrapText="1"/>
    </xf>
    <xf numFmtId="0" fontId="4" fillId="0" borderId="49" xfId="0" applyFont="1" applyBorder="1" applyAlignment="1">
      <alignment horizontal="center" vertical="center"/>
    </xf>
    <xf numFmtId="0" fontId="4" fillId="0" borderId="22" xfId="0" applyFont="1" applyBorder="1" applyAlignment="1">
      <alignment horizontal="center" vertical="center"/>
    </xf>
    <xf numFmtId="0" fontId="4" fillId="0" borderId="53"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Border="1" applyAlignment="1">
      <alignment horizontal="center" vertical="center"/>
    </xf>
    <xf numFmtId="0" fontId="4" fillId="0" borderId="56" xfId="0" applyFont="1" applyBorder="1" applyAlignment="1">
      <alignment horizontal="center" vertical="center"/>
    </xf>
    <xf numFmtId="0" fontId="4" fillId="0" borderId="58" xfId="0" applyFont="1" applyBorder="1" applyAlignment="1">
      <alignment horizontal="center" vertical="center"/>
    </xf>
    <xf numFmtId="0" fontId="4" fillId="0" borderId="23" xfId="0" applyFont="1" applyBorder="1" applyAlignment="1">
      <alignment horizontal="center" vertical="center"/>
    </xf>
    <xf numFmtId="0" fontId="4" fillId="0" borderId="64" xfId="0" applyFont="1" applyBorder="1" applyAlignment="1">
      <alignment horizontal="center" vertical="center"/>
    </xf>
    <xf numFmtId="0" fontId="5" fillId="0" borderId="40" xfId="0" applyFont="1" applyFill="1" applyBorder="1" applyAlignment="1">
      <alignment horizontal="left" vertical="top"/>
    </xf>
    <xf numFmtId="0" fontId="4" fillId="0" borderId="14" xfId="0" applyFont="1" applyFill="1" applyBorder="1" applyAlignment="1">
      <alignment horizontal="left" vertical="top"/>
    </xf>
    <xf numFmtId="0" fontId="4" fillId="0" borderId="37" xfId="0" applyFont="1" applyFill="1" applyBorder="1" applyAlignment="1">
      <alignment horizontal="left" vertical="top"/>
    </xf>
    <xf numFmtId="0" fontId="3" fillId="0" borderId="42" xfId="0" applyFont="1" applyBorder="1" applyAlignment="1">
      <alignment vertical="top" wrapText="1"/>
    </xf>
    <xf numFmtId="0" fontId="3" fillId="0" borderId="35" xfId="0" applyFont="1" applyBorder="1" applyAlignment="1">
      <alignment vertical="top" wrapText="1"/>
    </xf>
    <xf numFmtId="0" fontId="3" fillId="0" borderId="71" xfId="0" applyFont="1" applyBorder="1" applyAlignment="1">
      <alignment vertical="top" wrapText="1"/>
    </xf>
    <xf numFmtId="0" fontId="3" fillId="0" borderId="41" xfId="0" applyFont="1" applyBorder="1" applyAlignment="1">
      <alignment vertical="top" wrapText="1"/>
    </xf>
    <xf numFmtId="0" fontId="3" fillId="0" borderId="34" xfId="0" applyFont="1" applyBorder="1" applyAlignment="1">
      <alignment vertical="top" wrapText="1"/>
    </xf>
    <xf numFmtId="0" fontId="3" fillId="0" borderId="29" xfId="0" applyFont="1" applyBorder="1" applyAlignment="1">
      <alignment vertical="top" wrapText="1"/>
    </xf>
    <xf numFmtId="0" fontId="4" fillId="0" borderId="38" xfId="0" applyFont="1" applyBorder="1" applyAlignment="1">
      <alignment horizontal="center" vertical="top"/>
    </xf>
    <xf numFmtId="0" fontId="4" fillId="0" borderId="0" xfId="0" applyFont="1" applyBorder="1" applyAlignment="1">
      <alignment horizontal="center" vertical="top"/>
    </xf>
    <xf numFmtId="0" fontId="4" fillId="0" borderId="56" xfId="0" applyFont="1" applyBorder="1" applyAlignment="1">
      <alignment horizontal="center" vertical="top"/>
    </xf>
    <xf numFmtId="0" fontId="4" fillId="0" borderId="40" xfId="0" applyFont="1" applyBorder="1" applyAlignment="1">
      <alignment horizontal="left" vertical="top"/>
    </xf>
    <xf numFmtId="0" fontId="4" fillId="0" borderId="14" xfId="0" applyFont="1" applyBorder="1" applyAlignment="1">
      <alignment horizontal="left" vertical="top"/>
    </xf>
    <xf numFmtId="0" fontId="4" fillId="0" borderId="37" xfId="0" applyFont="1" applyBorder="1" applyAlignment="1">
      <alignment horizontal="left" vertical="top"/>
    </xf>
    <xf numFmtId="0" fontId="3" fillId="0" borderId="72" xfId="0" applyFont="1" applyFill="1" applyBorder="1" applyAlignment="1">
      <alignment horizontal="left" vertical="top"/>
    </xf>
    <xf numFmtId="0" fontId="3" fillId="0" borderId="13" xfId="0" applyFont="1" applyFill="1" applyBorder="1" applyAlignment="1">
      <alignment horizontal="left" vertical="top"/>
    </xf>
    <xf numFmtId="0" fontId="3" fillId="0" borderId="73" xfId="0" applyFont="1" applyFill="1" applyBorder="1" applyAlignment="1">
      <alignment horizontal="left" vertical="top"/>
    </xf>
    <xf numFmtId="0" fontId="3" fillId="0" borderId="30" xfId="0" applyFont="1" applyFill="1" applyBorder="1" applyAlignment="1">
      <alignment horizontal="left" vertical="top" wrapText="1"/>
    </xf>
    <xf numFmtId="0" fontId="12" fillId="0" borderId="43" xfId="0" applyFont="1" applyBorder="1" applyAlignment="1">
      <alignment vertical="top" wrapText="1"/>
    </xf>
    <xf numFmtId="0" fontId="12" fillId="0" borderId="33" xfId="0" applyFont="1" applyBorder="1" applyAlignment="1">
      <alignment vertical="top" wrapText="1"/>
    </xf>
    <xf numFmtId="0" fontId="4" fillId="0" borderId="38" xfId="0" applyFont="1" applyFill="1" applyBorder="1" applyAlignment="1">
      <alignment horizontal="center" vertical="top"/>
    </xf>
    <xf numFmtId="0" fontId="4" fillId="0" borderId="0" xfId="0" applyFont="1" applyFill="1" applyBorder="1" applyAlignment="1">
      <alignment horizontal="center" vertical="top"/>
    </xf>
    <xf numFmtId="0" fontId="4" fillId="0" borderId="56" xfId="0" applyFont="1" applyFill="1" applyBorder="1" applyAlignment="1">
      <alignment horizontal="center" vertical="top"/>
    </xf>
    <xf numFmtId="0" fontId="4" fillId="0" borderId="58" xfId="0" applyFont="1" applyFill="1" applyBorder="1" applyAlignment="1">
      <alignment horizontal="center" vertical="top"/>
    </xf>
    <xf numFmtId="0" fontId="4" fillId="0" borderId="23" xfId="0" applyFont="1" applyFill="1" applyBorder="1" applyAlignment="1">
      <alignment horizontal="center" vertical="top"/>
    </xf>
    <xf numFmtId="0" fontId="4" fillId="0" borderId="64" xfId="0" applyFont="1" applyFill="1" applyBorder="1" applyAlignment="1">
      <alignment horizontal="center" vertical="top"/>
    </xf>
    <xf numFmtId="0" fontId="4" fillId="0" borderId="40" xfId="0" applyFont="1" applyBorder="1" applyAlignment="1">
      <alignment horizontal="left" vertical="top" wrapText="1"/>
    </xf>
    <xf numFmtId="0" fontId="3" fillId="0" borderId="14"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3" fillId="0" borderId="0" xfId="0" applyFont="1" applyBorder="1" applyAlignment="1">
      <alignment horizontal="left" vertical="top" wrapText="1"/>
    </xf>
    <xf numFmtId="0" fontId="3" fillId="0" borderId="56" xfId="0" applyFont="1" applyBorder="1" applyAlignment="1">
      <alignment horizontal="left" vertical="top" wrapText="1"/>
    </xf>
    <xf numFmtId="0" fontId="3" fillId="0" borderId="58" xfId="0" applyFont="1" applyFill="1" applyBorder="1" applyAlignment="1">
      <alignment horizontal="left" vertical="top" wrapText="1"/>
    </xf>
    <xf numFmtId="0" fontId="3" fillId="0" borderId="23" xfId="0" applyFont="1" applyFill="1" applyBorder="1" applyAlignment="1">
      <alignment horizontal="left" vertical="top" wrapText="1"/>
    </xf>
    <xf numFmtId="0" fontId="5" fillId="0" borderId="40" xfId="0" applyFont="1" applyBorder="1" applyAlignment="1">
      <alignment horizontal="left" vertical="top"/>
    </xf>
    <xf numFmtId="0" fontId="5" fillId="0" borderId="14" xfId="0" applyFont="1" applyBorder="1" applyAlignment="1">
      <alignment horizontal="left" vertical="top"/>
    </xf>
    <xf numFmtId="0" fontId="5" fillId="0" borderId="37" xfId="0" applyFont="1" applyBorder="1" applyAlignment="1">
      <alignment horizontal="left" vertical="top"/>
    </xf>
    <xf numFmtId="0" fontId="3" fillId="0" borderId="50" xfId="0" applyFont="1" applyFill="1" applyBorder="1" applyAlignment="1">
      <alignment horizontal="left" vertical="top" wrapText="1"/>
    </xf>
    <xf numFmtId="0" fontId="3" fillId="0" borderId="52"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37" xfId="0" applyFont="1" applyFill="1" applyBorder="1" applyAlignment="1">
      <alignment horizontal="left" vertical="top" wrapText="1"/>
    </xf>
    <xf numFmtId="0" fontId="15" fillId="0" borderId="23" xfId="0" applyFont="1" applyFill="1" applyBorder="1" applyAlignment="1">
      <alignment horizontal="center" vertical="center"/>
    </xf>
    <xf numFmtId="0" fontId="4" fillId="0" borderId="18" xfId="0" applyFont="1" applyFill="1" applyBorder="1" applyAlignment="1">
      <alignment horizontal="left" vertical="top"/>
    </xf>
    <xf numFmtId="0" fontId="4" fillId="0" borderId="16" xfId="0" applyFont="1" applyFill="1" applyBorder="1" applyAlignment="1">
      <alignment horizontal="left" vertical="top"/>
    </xf>
    <xf numFmtId="0" fontId="4" fillId="0" borderId="18" xfId="0" applyFont="1" applyBorder="1" applyAlignment="1">
      <alignment horizontal="left" vertical="top" wrapText="1"/>
    </xf>
    <xf numFmtId="0" fontId="4" fillId="0" borderId="16" xfId="0" applyFont="1" applyBorder="1" applyAlignment="1">
      <alignment horizontal="left" vertical="top" wrapText="1"/>
    </xf>
    <xf numFmtId="0" fontId="4" fillId="0" borderId="55" xfId="0" applyFont="1" applyBorder="1" applyAlignment="1">
      <alignment horizontal="left" vertical="top" wrapText="1"/>
    </xf>
    <xf numFmtId="0" fontId="4" fillId="0" borderId="26" xfId="0" applyFont="1" applyFill="1" applyBorder="1" applyAlignment="1">
      <alignment horizontal="center" vertical="center" wrapText="1"/>
    </xf>
    <xf numFmtId="0" fontId="0" fillId="0" borderId="17" xfId="0" applyFill="1" applyBorder="1" applyAlignment="1">
      <alignment/>
    </xf>
    <xf numFmtId="0" fontId="0" fillId="0" borderId="54" xfId="0" applyFill="1" applyBorder="1" applyAlignment="1">
      <alignment/>
    </xf>
    <xf numFmtId="0" fontId="4" fillId="0" borderId="5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3" fillId="0" borderId="26" xfId="0" applyFont="1" applyFill="1" applyBorder="1" applyAlignment="1">
      <alignment horizontal="center"/>
    </xf>
    <xf numFmtId="0" fontId="3" fillId="0" borderId="54" xfId="0" applyFont="1" applyFill="1" applyBorder="1" applyAlignment="1">
      <alignment horizontal="center"/>
    </xf>
    <xf numFmtId="2" fontId="3" fillId="0" borderId="71" xfId="0" applyNumberFormat="1" applyFont="1" applyFill="1" applyBorder="1" applyAlignment="1">
      <alignment horizontal="right"/>
    </xf>
    <xf numFmtId="2" fontId="3" fillId="0" borderId="29" xfId="0" applyNumberFormat="1" applyFont="1" applyFill="1" applyBorder="1" applyAlignment="1">
      <alignment horizontal="right"/>
    </xf>
    <xf numFmtId="2" fontId="3" fillId="0" borderId="35" xfId="0" applyNumberFormat="1" applyFont="1" applyFill="1" applyBorder="1" applyAlignment="1">
      <alignment horizontal="right"/>
    </xf>
    <xf numFmtId="2" fontId="3" fillId="0" borderId="0" xfId="0" applyNumberFormat="1" applyFont="1" applyFill="1" applyBorder="1" applyAlignment="1">
      <alignment horizontal="right"/>
    </xf>
    <xf numFmtId="0" fontId="3" fillId="0" borderId="17" xfId="0" applyFont="1" applyFill="1" applyBorder="1" applyAlignment="1">
      <alignment horizontal="center"/>
    </xf>
    <xf numFmtId="2" fontId="3" fillId="0" borderId="17" xfId="0" applyNumberFormat="1" applyFont="1" applyFill="1" applyBorder="1" applyAlignment="1">
      <alignment horizontal="right"/>
    </xf>
    <xf numFmtId="0" fontId="4" fillId="0" borderId="49" xfId="0" applyFont="1" applyBorder="1" applyAlignment="1">
      <alignment horizontal="center" vertical="top"/>
    </xf>
    <xf numFmtId="0" fontId="4" fillId="0" borderId="22" xfId="0" applyFont="1" applyBorder="1" applyAlignment="1">
      <alignment horizontal="center" vertical="top"/>
    </xf>
    <xf numFmtId="0" fontId="3" fillId="0" borderId="49" xfId="0" applyFont="1" applyFill="1" applyBorder="1" applyAlignment="1">
      <alignment horizontal="center"/>
    </xf>
    <xf numFmtId="0" fontId="3" fillId="0" borderId="58" xfId="0" applyFont="1" applyFill="1" applyBorder="1" applyAlignment="1">
      <alignment horizontal="center"/>
    </xf>
    <xf numFmtId="0" fontId="5" fillId="0" borderId="38" xfId="0" applyFont="1" applyBorder="1" applyAlignment="1">
      <alignment horizontal="left" vertical="top"/>
    </xf>
    <xf numFmtId="0" fontId="4" fillId="0" borderId="0" xfId="0" applyFont="1" applyBorder="1" applyAlignment="1">
      <alignment horizontal="left" vertical="top"/>
    </xf>
    <xf numFmtId="0" fontId="4" fillId="0" borderId="14" xfId="0" applyFont="1" applyBorder="1" applyAlignment="1">
      <alignment horizontal="center" vertical="center"/>
    </xf>
    <xf numFmtId="0" fontId="4" fillId="0" borderId="37" xfId="0" applyFont="1" applyBorder="1" applyAlignment="1">
      <alignment horizontal="center" vertical="center"/>
    </xf>
    <xf numFmtId="0" fontId="4" fillId="0" borderId="36" xfId="0" applyFont="1" applyFill="1" applyBorder="1" applyAlignment="1">
      <alignment horizontal="center" vertical="center" wrapText="1"/>
    </xf>
    <xf numFmtId="0" fontId="4" fillId="0" borderId="52" xfId="0" applyFont="1" applyBorder="1" applyAlignment="1">
      <alignment horizontal="center" vertical="center" wrapText="1"/>
    </xf>
    <xf numFmtId="0" fontId="4" fillId="0" borderId="57" xfId="0" applyFont="1" applyBorder="1" applyAlignment="1">
      <alignment horizontal="center" vertical="center" wrapText="1"/>
    </xf>
    <xf numFmtId="0" fontId="3" fillId="0" borderId="22" xfId="0" applyFont="1" applyBorder="1" applyAlignment="1">
      <alignment horizontal="center"/>
    </xf>
    <xf numFmtId="0" fontId="3" fillId="0" borderId="23" xfId="0" applyFont="1" applyBorder="1" applyAlignment="1">
      <alignment horizontal="center"/>
    </xf>
    <xf numFmtId="0" fontId="3" fillId="0" borderId="26" xfId="0" applyFont="1" applyBorder="1" applyAlignment="1">
      <alignment horizontal="center"/>
    </xf>
    <xf numFmtId="0" fontId="3" fillId="0" borderId="54" xfId="0" applyFont="1" applyBorder="1" applyAlignment="1">
      <alignment horizontal="center"/>
    </xf>
    <xf numFmtId="0" fontId="4" fillId="0" borderId="45" xfId="0" applyFont="1" applyBorder="1" applyAlignment="1">
      <alignment horizontal="center" vertical="center" wrapText="1"/>
    </xf>
    <xf numFmtId="0" fontId="4" fillId="0" borderId="39" xfId="0" applyFont="1" applyBorder="1" applyAlignment="1">
      <alignment horizontal="center" vertical="center" wrapText="1"/>
    </xf>
    <xf numFmtId="0" fontId="3" fillId="0" borderId="72" xfId="0" applyFont="1" applyBorder="1" applyAlignment="1">
      <alignment horizontal="left" vertical="top" wrapText="1"/>
    </xf>
    <xf numFmtId="0" fontId="3" fillId="0" borderId="13" xfId="0" applyFont="1" applyBorder="1" applyAlignment="1">
      <alignment horizontal="left" vertical="top" wrapText="1"/>
    </xf>
    <xf numFmtId="0" fontId="3" fillId="0" borderId="73" xfId="0" applyFont="1" applyBorder="1" applyAlignment="1">
      <alignment horizontal="left" vertical="top" wrapText="1"/>
    </xf>
    <xf numFmtId="0" fontId="12" fillId="0" borderId="43" xfId="0" applyFont="1" applyBorder="1" applyAlignment="1">
      <alignment horizontal="left" vertical="center" wrapText="1"/>
    </xf>
    <xf numFmtId="0" fontId="12" fillId="0" borderId="33" xfId="0" applyFont="1" applyBorder="1" applyAlignment="1">
      <alignment horizontal="left" vertical="center" wrapText="1"/>
    </xf>
    <xf numFmtId="0" fontId="12" fillId="0" borderId="30" xfId="0" applyFont="1" applyBorder="1" applyAlignment="1">
      <alignment horizontal="left" vertical="center" wrapText="1"/>
    </xf>
    <xf numFmtId="0" fontId="4" fillId="0" borderId="18" xfId="0" applyFont="1" applyBorder="1" applyAlignment="1">
      <alignment horizontal="left" vertical="top"/>
    </xf>
    <xf numFmtId="0" fontId="4" fillId="0" borderId="16" xfId="0" applyFont="1" applyBorder="1" applyAlignment="1">
      <alignment horizontal="left" vertical="top"/>
    </xf>
    <xf numFmtId="0" fontId="4" fillId="0" borderId="55" xfId="0" applyFont="1" applyBorder="1" applyAlignment="1">
      <alignment horizontal="left" vertical="top"/>
    </xf>
    <xf numFmtId="0" fontId="4" fillId="0" borderId="40" xfId="0" applyFont="1" applyBorder="1" applyAlignment="1">
      <alignment horizontal="left" vertical="center" wrapText="1"/>
    </xf>
    <xf numFmtId="0" fontId="4" fillId="0" borderId="14" xfId="0" applyFont="1" applyBorder="1" applyAlignment="1">
      <alignment horizontal="left" vertical="center" wrapText="1"/>
    </xf>
    <xf numFmtId="0" fontId="4" fillId="0" borderId="37" xfId="0" applyFont="1" applyBorder="1" applyAlignment="1">
      <alignment horizontal="left" vertical="center" wrapText="1"/>
    </xf>
    <xf numFmtId="0" fontId="4" fillId="0" borderId="41" xfId="0" applyFont="1" applyBorder="1" applyAlignment="1">
      <alignment horizontal="left" vertical="center" wrapText="1"/>
    </xf>
    <xf numFmtId="0" fontId="4" fillId="0" borderId="34" xfId="0" applyFont="1" applyBorder="1" applyAlignment="1">
      <alignment horizontal="left" vertical="center" wrapText="1"/>
    </xf>
    <xf numFmtId="0" fontId="4" fillId="0" borderId="29" xfId="0" applyFont="1" applyBorder="1" applyAlignment="1">
      <alignment horizontal="left" vertical="center" wrapText="1"/>
    </xf>
    <xf numFmtId="0" fontId="12" fillId="0" borderId="42" xfId="0" applyFont="1" applyBorder="1" applyAlignment="1">
      <alignment vertical="top" wrapText="1"/>
    </xf>
    <xf numFmtId="0" fontId="12" fillId="0" borderId="35" xfId="0" applyFont="1" applyBorder="1" applyAlignment="1">
      <alignment vertical="top" wrapText="1"/>
    </xf>
    <xf numFmtId="0" fontId="12" fillId="0" borderId="70" xfId="0" applyFont="1" applyBorder="1" applyAlignment="1">
      <alignment horizontal="left" vertical="top"/>
    </xf>
    <xf numFmtId="0" fontId="12" fillId="0" borderId="15" xfId="0" applyFont="1" applyBorder="1" applyAlignment="1">
      <alignment horizontal="left" vertical="top"/>
    </xf>
    <xf numFmtId="0" fontId="12" fillId="0" borderId="69" xfId="0" applyFont="1" applyBorder="1" applyAlignment="1">
      <alignment horizontal="left" vertical="top"/>
    </xf>
    <xf numFmtId="0" fontId="4" fillId="0" borderId="72" xfId="0" applyFont="1" applyBorder="1" applyAlignment="1">
      <alignment horizontal="left" vertical="top"/>
    </xf>
    <xf numFmtId="0" fontId="4" fillId="0" borderId="13" xfId="0" applyFont="1" applyBorder="1" applyAlignment="1">
      <alignment horizontal="left" vertical="top"/>
    </xf>
    <xf numFmtId="0" fontId="4" fillId="0" borderId="73" xfId="0" applyFont="1" applyBorder="1" applyAlignment="1">
      <alignment horizontal="left" vertical="top"/>
    </xf>
    <xf numFmtId="0" fontId="20" fillId="0" borderId="43" xfId="0" applyFont="1" applyFill="1" applyBorder="1" applyAlignment="1">
      <alignment horizontal="left" vertical="top"/>
    </xf>
    <xf numFmtId="0" fontId="20" fillId="0" borderId="33" xfId="0" applyFont="1" applyFill="1" applyBorder="1" applyAlignment="1">
      <alignment horizontal="left" vertical="top"/>
    </xf>
    <xf numFmtId="0" fontId="20" fillId="0" borderId="30" xfId="0" applyFont="1" applyFill="1" applyBorder="1" applyAlignment="1">
      <alignment horizontal="left" vertical="top"/>
    </xf>
    <xf numFmtId="0" fontId="21" fillId="0" borderId="43" xfId="0" applyFont="1" applyFill="1" applyBorder="1" applyAlignment="1">
      <alignment horizontal="left" vertical="top"/>
    </xf>
    <xf numFmtId="0" fontId="21" fillId="0" borderId="33" xfId="0" applyFont="1" applyFill="1" applyBorder="1" applyAlignment="1">
      <alignment horizontal="left" vertical="top"/>
    </xf>
    <xf numFmtId="0" fontId="21" fillId="0" borderId="30" xfId="0" applyFont="1" applyFill="1" applyBorder="1" applyAlignment="1">
      <alignment horizontal="left" vertical="top"/>
    </xf>
    <xf numFmtId="0" fontId="20" fillId="0" borderId="50" xfId="0" applyFont="1" applyFill="1" applyBorder="1" applyAlignment="1">
      <alignment horizontal="left" vertical="top" wrapText="1"/>
    </xf>
    <xf numFmtId="0" fontId="20" fillId="0" borderId="52" xfId="0" applyFont="1" applyFill="1" applyBorder="1" applyAlignment="1">
      <alignment horizontal="left" vertical="top" wrapText="1"/>
    </xf>
    <xf numFmtId="0" fontId="20" fillId="0" borderId="51" xfId="0" applyFont="1" applyFill="1" applyBorder="1" applyAlignment="1">
      <alignment horizontal="left" vertical="top" wrapText="1"/>
    </xf>
    <xf numFmtId="0" fontId="4" fillId="0" borderId="40" xfId="0" applyFont="1" applyFill="1" applyBorder="1" applyAlignment="1">
      <alignment horizontal="center" vertical="center"/>
    </xf>
    <xf numFmtId="0" fontId="24" fillId="0" borderId="0" xfId="0" applyFont="1" applyAlignment="1">
      <alignment horizontal="left"/>
    </xf>
    <xf numFmtId="0" fontId="3" fillId="0" borderId="22" xfId="0" applyFont="1" applyFill="1" applyBorder="1" applyAlignment="1">
      <alignment horizontal="center"/>
    </xf>
    <xf numFmtId="0" fontId="3" fillId="0" borderId="23"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26"/>
  <sheetViews>
    <sheetView tabSelected="1" view="pageBreakPreview" zoomScale="75" zoomScaleNormal="75" zoomScaleSheetLayoutView="75" zoomScalePageLayoutView="0" workbookViewId="0" topLeftCell="A1">
      <pane xSplit="3" ySplit="10" topLeftCell="G11" activePane="bottomRight" state="frozen"/>
      <selection pane="topLeft" activeCell="A1" sqref="A1"/>
      <selection pane="topRight" activeCell="D1" sqref="D1"/>
      <selection pane="bottomLeft" activeCell="A11" sqref="A11"/>
      <selection pane="bottomRight" activeCell="A115" sqref="A115"/>
    </sheetView>
  </sheetViews>
  <sheetFormatPr defaultColWidth="9.00390625" defaultRowHeight="12.75"/>
  <cols>
    <col min="1" max="2" width="9.125" style="29" customWidth="1"/>
    <col min="3" max="3" width="67.75390625" style="29" customWidth="1"/>
    <col min="4" max="4" width="18.625" style="21" customWidth="1"/>
    <col min="5" max="5" width="20.00390625" style="21" customWidth="1"/>
    <col min="6" max="6" width="21.375" style="21" customWidth="1"/>
    <col min="7" max="7" width="20.375" style="21" customWidth="1"/>
    <col min="8" max="8" width="21.00390625" style="21" customWidth="1"/>
    <col min="9" max="9" width="20.75390625" style="21" customWidth="1"/>
    <col min="10" max="10" width="22.00390625" style="21" hidden="1" customWidth="1"/>
    <col min="11" max="11" width="20.625" style="21" hidden="1" customWidth="1"/>
    <col min="12" max="12" width="19.625" style="21" customWidth="1"/>
    <col min="13" max="13" width="20.625" style="21" customWidth="1"/>
    <col min="14" max="14" width="21.375" style="21" customWidth="1"/>
    <col min="15" max="15" width="12.625" style="0" customWidth="1"/>
    <col min="16" max="16" width="12.125" style="0" customWidth="1"/>
    <col min="17" max="17" width="12.00390625" style="0" customWidth="1"/>
    <col min="18" max="18" width="13.125" style="0" customWidth="1"/>
  </cols>
  <sheetData>
    <row r="1" spans="1:14" ht="29.25" customHeight="1">
      <c r="A1" s="29" t="s">
        <v>44</v>
      </c>
      <c r="H1" s="451" t="s">
        <v>49</v>
      </c>
      <c r="I1" s="451"/>
      <c r="J1" s="451"/>
      <c r="K1" s="451"/>
      <c r="L1" s="451"/>
      <c r="M1" s="451"/>
      <c r="N1" s="451"/>
    </row>
    <row r="2" spans="8:14" ht="28.5" customHeight="1">
      <c r="H2" s="451" t="s">
        <v>95</v>
      </c>
      <c r="I2" s="451"/>
      <c r="J2" s="451"/>
      <c r="K2" s="451"/>
      <c r="L2" s="451"/>
      <c r="M2" s="451"/>
      <c r="N2" s="451"/>
    </row>
    <row r="3" spans="8:14" ht="39.75" customHeight="1">
      <c r="H3" s="451" t="s">
        <v>110</v>
      </c>
      <c r="I3" s="451"/>
      <c r="J3" s="451"/>
      <c r="K3" s="451"/>
      <c r="L3" s="451"/>
      <c r="M3" s="451"/>
      <c r="N3" s="451"/>
    </row>
    <row r="4" spans="1:14" ht="26.25" customHeight="1">
      <c r="A4" s="250" t="s">
        <v>0</v>
      </c>
      <c r="B4" s="250"/>
      <c r="C4" s="250"/>
      <c r="D4" s="250"/>
      <c r="E4" s="250"/>
      <c r="F4" s="250"/>
      <c r="G4" s="250"/>
      <c r="H4" s="250"/>
      <c r="I4" s="250"/>
      <c r="J4" s="250"/>
      <c r="K4" s="250"/>
      <c r="L4" s="250"/>
      <c r="M4" s="250"/>
      <c r="N4" s="250"/>
    </row>
    <row r="5" spans="1:14" ht="23.25" customHeight="1">
      <c r="A5" s="250" t="s">
        <v>106</v>
      </c>
      <c r="B5" s="250"/>
      <c r="C5" s="250"/>
      <c r="D5" s="250"/>
      <c r="E5" s="250"/>
      <c r="F5" s="250"/>
      <c r="G5" s="250"/>
      <c r="H5" s="250"/>
      <c r="I5" s="250"/>
      <c r="J5" s="250"/>
      <c r="K5" s="250"/>
      <c r="L5" s="250"/>
      <c r="M5" s="250"/>
      <c r="N5" s="250"/>
    </row>
    <row r="6" spans="4:14" ht="18.75" customHeight="1" thickBot="1">
      <c r="D6" s="22"/>
      <c r="E6" s="22"/>
      <c r="F6" s="22"/>
      <c r="G6" s="22"/>
      <c r="H6" s="22"/>
      <c r="I6" s="22"/>
      <c r="J6" s="22"/>
      <c r="K6" s="22"/>
      <c r="N6" s="21" t="s">
        <v>96</v>
      </c>
    </row>
    <row r="7" spans="1:15" ht="18.75" customHeight="1" thickBot="1">
      <c r="A7" s="330" t="s">
        <v>37</v>
      </c>
      <c r="B7" s="331"/>
      <c r="C7" s="331"/>
      <c r="D7" s="235" t="s">
        <v>80</v>
      </c>
      <c r="E7" s="303" t="s">
        <v>10</v>
      </c>
      <c r="F7" s="303"/>
      <c r="G7" s="235" t="s">
        <v>81</v>
      </c>
      <c r="H7" s="303" t="s">
        <v>10</v>
      </c>
      <c r="I7" s="303"/>
      <c r="J7" s="235" t="s">
        <v>97</v>
      </c>
      <c r="K7" s="102" t="s">
        <v>10</v>
      </c>
      <c r="L7" s="388" t="s">
        <v>102</v>
      </c>
      <c r="M7" s="407" t="s">
        <v>10</v>
      </c>
      <c r="N7" s="408"/>
      <c r="O7" s="8"/>
    </row>
    <row r="8" spans="1:15" ht="12.75" customHeight="1">
      <c r="A8" s="333"/>
      <c r="B8" s="334"/>
      <c r="C8" s="334"/>
      <c r="D8" s="273"/>
      <c r="E8" s="391" t="s">
        <v>11</v>
      </c>
      <c r="F8" s="235" t="s">
        <v>12</v>
      </c>
      <c r="G8" s="273"/>
      <c r="H8" s="391" t="s">
        <v>11</v>
      </c>
      <c r="I8" s="235" t="s">
        <v>12</v>
      </c>
      <c r="J8" s="273"/>
      <c r="K8" s="304" t="s">
        <v>11</v>
      </c>
      <c r="L8" s="389"/>
      <c r="M8" s="410" t="s">
        <v>11</v>
      </c>
      <c r="N8" s="235" t="s">
        <v>12</v>
      </c>
      <c r="O8" s="8"/>
    </row>
    <row r="9" spans="1:15" ht="24.75" customHeight="1" thickBot="1">
      <c r="A9" s="336"/>
      <c r="B9" s="337"/>
      <c r="C9" s="337"/>
      <c r="D9" s="274"/>
      <c r="E9" s="392"/>
      <c r="F9" s="274"/>
      <c r="G9" s="274"/>
      <c r="H9" s="392"/>
      <c r="I9" s="274"/>
      <c r="J9" s="409"/>
      <c r="K9" s="305"/>
      <c r="L9" s="390"/>
      <c r="M9" s="411"/>
      <c r="N9" s="274"/>
      <c r="O9" s="8"/>
    </row>
    <row r="10" spans="1:14" ht="15.75" customHeight="1">
      <c r="A10" s="401" t="s">
        <v>1</v>
      </c>
      <c r="B10" s="402"/>
      <c r="C10" s="402"/>
      <c r="D10" s="125"/>
      <c r="E10" s="403"/>
      <c r="F10" s="393"/>
      <c r="G10" s="125"/>
      <c r="H10" s="403"/>
      <c r="I10" s="393"/>
      <c r="J10" s="393"/>
      <c r="K10" s="452"/>
      <c r="L10" s="125"/>
      <c r="M10" s="412"/>
      <c r="N10" s="414"/>
    </row>
    <row r="11" spans="1:14" ht="21" customHeight="1" thickBot="1">
      <c r="A11" s="405" t="s">
        <v>4</v>
      </c>
      <c r="B11" s="406"/>
      <c r="C11" s="406"/>
      <c r="D11" s="126"/>
      <c r="E11" s="404"/>
      <c r="F11" s="394"/>
      <c r="G11" s="126"/>
      <c r="H11" s="404"/>
      <c r="I11" s="394"/>
      <c r="J11" s="399"/>
      <c r="K11" s="453"/>
      <c r="L11" s="126"/>
      <c r="M11" s="413"/>
      <c r="N11" s="415"/>
    </row>
    <row r="12" spans="1:14" s="18" customFormat="1" ht="21.75" customHeight="1" thickBot="1">
      <c r="A12" s="351" t="s">
        <v>2</v>
      </c>
      <c r="B12" s="352"/>
      <c r="C12" s="352"/>
      <c r="D12" s="87">
        <f>E12+F12</f>
        <v>16303111</v>
      </c>
      <c r="E12" s="67">
        <f>E13+E19</f>
        <v>16303111</v>
      </c>
      <c r="F12" s="127">
        <v>0</v>
      </c>
      <c r="G12" s="87">
        <f aca="true" t="shared" si="0" ref="G12:G19">H12+I12</f>
        <v>16303111</v>
      </c>
      <c r="H12" s="128">
        <f>H13+H19</f>
        <v>16303111</v>
      </c>
      <c r="I12" s="87">
        <v>0</v>
      </c>
      <c r="J12" s="87">
        <f aca="true" t="shared" si="1" ref="J12:J19">K12</f>
        <v>0</v>
      </c>
      <c r="K12" s="129">
        <f>K19+K13</f>
        <v>0</v>
      </c>
      <c r="L12" s="87">
        <f>M12+N12</f>
        <v>16415357.360000001</v>
      </c>
      <c r="M12" s="77">
        <f>M19+M13</f>
        <v>16415357.360000001</v>
      </c>
      <c r="N12" s="68">
        <v>0</v>
      </c>
    </row>
    <row r="13" spans="1:14" s="1" customFormat="1" ht="21.75" customHeight="1">
      <c r="A13" s="447" t="s">
        <v>82</v>
      </c>
      <c r="B13" s="448"/>
      <c r="C13" s="449"/>
      <c r="D13" s="130">
        <f>D14</f>
        <v>15091111</v>
      </c>
      <c r="E13" s="131">
        <f>E14</f>
        <v>15091111</v>
      </c>
      <c r="F13" s="132">
        <v>0</v>
      </c>
      <c r="G13" s="133">
        <f t="shared" si="0"/>
        <v>15091111</v>
      </c>
      <c r="H13" s="131">
        <f>H14</f>
        <v>15091111</v>
      </c>
      <c r="I13" s="134">
        <v>0</v>
      </c>
      <c r="J13" s="133">
        <f t="shared" si="1"/>
        <v>0</v>
      </c>
      <c r="K13" s="130">
        <f>K14</f>
        <v>0</v>
      </c>
      <c r="L13" s="131">
        <f>M13+N13</f>
        <v>15383459.520000001</v>
      </c>
      <c r="M13" s="79">
        <f>M14</f>
        <v>15383459.520000001</v>
      </c>
      <c r="N13" s="78">
        <v>0</v>
      </c>
    </row>
    <row r="14" spans="1:14" s="1" customFormat="1" ht="18" customHeight="1">
      <c r="A14" s="441" t="s">
        <v>83</v>
      </c>
      <c r="B14" s="442"/>
      <c r="C14" s="443"/>
      <c r="D14" s="135">
        <f>D15+D16+D17+D18</f>
        <v>15091111</v>
      </c>
      <c r="E14" s="71">
        <f>E15+E16+E17+E18</f>
        <v>15091111</v>
      </c>
      <c r="F14" s="136">
        <v>0</v>
      </c>
      <c r="G14" s="100">
        <f>H14+I14</f>
        <v>15091111</v>
      </c>
      <c r="H14" s="71">
        <f>H15+H16+H17+H18</f>
        <v>15091111</v>
      </c>
      <c r="I14" s="136">
        <v>0</v>
      </c>
      <c r="J14" s="100">
        <f t="shared" si="1"/>
        <v>0</v>
      </c>
      <c r="K14" s="135">
        <f>K15+K16+K17+K18</f>
        <v>0</v>
      </c>
      <c r="L14" s="74">
        <f>M14+N14</f>
        <v>15383459.520000001</v>
      </c>
      <c r="M14" s="80">
        <f>M15+M16+M17+M18</f>
        <v>15383459.520000001</v>
      </c>
      <c r="N14" s="69">
        <v>0</v>
      </c>
    </row>
    <row r="15" spans="1:14" s="1" customFormat="1" ht="19.5" customHeight="1">
      <c r="A15" s="444" t="s">
        <v>84</v>
      </c>
      <c r="B15" s="445"/>
      <c r="C15" s="446"/>
      <c r="D15" s="115">
        <f>E15+F15</f>
        <v>1627557</v>
      </c>
      <c r="E15" s="74">
        <v>1627557</v>
      </c>
      <c r="F15" s="73">
        <v>0</v>
      </c>
      <c r="G15" s="101">
        <f t="shared" si="0"/>
        <v>1627557</v>
      </c>
      <c r="H15" s="74">
        <v>1627557</v>
      </c>
      <c r="I15" s="73">
        <v>0</v>
      </c>
      <c r="J15" s="101">
        <f t="shared" si="1"/>
        <v>0</v>
      </c>
      <c r="K15" s="115"/>
      <c r="L15" s="74">
        <f>M15+N15</f>
        <v>1359460.4</v>
      </c>
      <c r="M15" s="81">
        <v>1359460.4</v>
      </c>
      <c r="N15" s="70">
        <v>0</v>
      </c>
    </row>
    <row r="16" spans="1:14" s="1" customFormat="1" ht="18" customHeight="1">
      <c r="A16" s="444" t="s">
        <v>85</v>
      </c>
      <c r="B16" s="445"/>
      <c r="C16" s="446"/>
      <c r="D16" s="115">
        <f>E16+F16</f>
        <v>11062575</v>
      </c>
      <c r="E16" s="74">
        <v>11062575</v>
      </c>
      <c r="F16" s="73">
        <v>0</v>
      </c>
      <c r="G16" s="101">
        <f t="shared" si="0"/>
        <v>11062575</v>
      </c>
      <c r="H16" s="74">
        <v>11062575</v>
      </c>
      <c r="I16" s="73">
        <v>0</v>
      </c>
      <c r="J16" s="101">
        <f t="shared" si="1"/>
        <v>0</v>
      </c>
      <c r="K16" s="115"/>
      <c r="L16" s="74">
        <f aca="true" t="shared" si="2" ref="L16:L32">M16+N16</f>
        <v>11304169.49</v>
      </c>
      <c r="M16" s="81">
        <v>11304169.49</v>
      </c>
      <c r="N16" s="70">
        <v>0</v>
      </c>
    </row>
    <row r="17" spans="1:14" s="1" customFormat="1" ht="16.5" customHeight="1">
      <c r="A17" s="444" t="s">
        <v>86</v>
      </c>
      <c r="B17" s="445"/>
      <c r="C17" s="446"/>
      <c r="D17" s="115">
        <f>E17+F17</f>
        <v>134638</v>
      </c>
      <c r="E17" s="74">
        <v>134638</v>
      </c>
      <c r="F17" s="73">
        <v>0</v>
      </c>
      <c r="G17" s="101">
        <f t="shared" si="0"/>
        <v>134638</v>
      </c>
      <c r="H17" s="74">
        <v>134638</v>
      </c>
      <c r="I17" s="73">
        <v>0</v>
      </c>
      <c r="J17" s="101">
        <f t="shared" si="1"/>
        <v>0</v>
      </c>
      <c r="K17" s="115"/>
      <c r="L17" s="74">
        <f t="shared" si="2"/>
        <v>205095.15</v>
      </c>
      <c r="M17" s="81">
        <v>205095.15</v>
      </c>
      <c r="N17" s="70">
        <v>0</v>
      </c>
    </row>
    <row r="18" spans="1:14" s="1" customFormat="1" ht="18" customHeight="1">
      <c r="A18" s="444" t="s">
        <v>87</v>
      </c>
      <c r="B18" s="445"/>
      <c r="C18" s="446"/>
      <c r="D18" s="115">
        <f>E18+F18</f>
        <v>2266341</v>
      </c>
      <c r="E18" s="74">
        <v>2266341</v>
      </c>
      <c r="F18" s="73">
        <v>0</v>
      </c>
      <c r="G18" s="101">
        <f t="shared" si="0"/>
        <v>2266341</v>
      </c>
      <c r="H18" s="74">
        <v>2266341</v>
      </c>
      <c r="I18" s="73">
        <v>0</v>
      </c>
      <c r="J18" s="101">
        <f t="shared" si="1"/>
        <v>0</v>
      </c>
      <c r="K18" s="115"/>
      <c r="L18" s="74">
        <f t="shared" si="2"/>
        <v>2514734.48</v>
      </c>
      <c r="M18" s="81">
        <v>2514734.48</v>
      </c>
      <c r="N18" s="70">
        <v>0</v>
      </c>
    </row>
    <row r="19" spans="1:14" s="57" customFormat="1" ht="18" customHeight="1">
      <c r="A19" s="438" t="s">
        <v>51</v>
      </c>
      <c r="B19" s="439"/>
      <c r="C19" s="440"/>
      <c r="D19" s="135">
        <f>D20</f>
        <v>1212000</v>
      </c>
      <c r="E19" s="71">
        <f>E20</f>
        <v>1212000</v>
      </c>
      <c r="F19" s="72">
        <v>0</v>
      </c>
      <c r="G19" s="100">
        <f t="shared" si="0"/>
        <v>1212000</v>
      </c>
      <c r="H19" s="71">
        <f>H20</f>
        <v>1212000</v>
      </c>
      <c r="I19" s="73">
        <v>0</v>
      </c>
      <c r="J19" s="100">
        <f t="shared" si="1"/>
        <v>0</v>
      </c>
      <c r="K19" s="135">
        <f>K20</f>
        <v>0</v>
      </c>
      <c r="L19" s="71">
        <f t="shared" si="2"/>
        <v>1031897.8400000001</v>
      </c>
      <c r="M19" s="100">
        <f>M20</f>
        <v>1031897.8400000001</v>
      </c>
      <c r="N19" s="71">
        <v>0</v>
      </c>
    </row>
    <row r="20" spans="1:14" ht="16.5" customHeight="1">
      <c r="A20" s="321" t="s">
        <v>52</v>
      </c>
      <c r="B20" s="322"/>
      <c r="C20" s="322"/>
      <c r="D20" s="115">
        <f>SUM(E20:F20)</f>
        <v>1212000</v>
      </c>
      <c r="E20" s="74">
        <f>SUM(E21:E32)</f>
        <v>1212000</v>
      </c>
      <c r="F20" s="73">
        <v>0</v>
      </c>
      <c r="G20" s="101">
        <f aca="true" t="shared" si="3" ref="G20:G32">H20</f>
        <v>1212000</v>
      </c>
      <c r="H20" s="74">
        <f>SUM(H21:H32)</f>
        <v>1212000</v>
      </c>
      <c r="I20" s="73">
        <v>0</v>
      </c>
      <c r="J20" s="101">
        <f aca="true" t="shared" si="4" ref="J20:J59">K20</f>
        <v>0</v>
      </c>
      <c r="K20" s="115"/>
      <c r="L20" s="74">
        <f t="shared" si="2"/>
        <v>1031897.8400000001</v>
      </c>
      <c r="M20" s="73">
        <f>SUM(M21:M32)</f>
        <v>1031897.8400000001</v>
      </c>
      <c r="N20" s="74">
        <v>0</v>
      </c>
    </row>
    <row r="21" spans="1:14" ht="33" customHeight="1">
      <c r="A21" s="358" t="s">
        <v>53</v>
      </c>
      <c r="B21" s="359"/>
      <c r="C21" s="359"/>
      <c r="D21" s="115">
        <f aca="true" t="shared" si="5" ref="D21:D32">SUM(E21:F21)</f>
        <v>259800</v>
      </c>
      <c r="E21" s="74">
        <v>259800</v>
      </c>
      <c r="F21" s="73">
        <v>0</v>
      </c>
      <c r="G21" s="101">
        <f t="shared" si="3"/>
        <v>259800</v>
      </c>
      <c r="H21" s="74">
        <v>259800</v>
      </c>
      <c r="I21" s="73">
        <v>0</v>
      </c>
      <c r="J21" s="101">
        <f t="shared" si="4"/>
        <v>0</v>
      </c>
      <c r="K21" s="115"/>
      <c r="L21" s="75">
        <f t="shared" si="2"/>
        <v>294271.13</v>
      </c>
      <c r="M21" s="101">
        <v>294271.13</v>
      </c>
      <c r="N21" s="74">
        <v>0</v>
      </c>
    </row>
    <row r="22" spans="1:14" ht="33" customHeight="1">
      <c r="A22" s="358" t="s">
        <v>54</v>
      </c>
      <c r="B22" s="359"/>
      <c r="C22" s="359"/>
      <c r="D22" s="115">
        <f t="shared" si="5"/>
        <v>467800</v>
      </c>
      <c r="E22" s="74">
        <v>467800</v>
      </c>
      <c r="F22" s="73">
        <v>0</v>
      </c>
      <c r="G22" s="101">
        <f t="shared" si="3"/>
        <v>467800</v>
      </c>
      <c r="H22" s="74">
        <v>467800</v>
      </c>
      <c r="I22" s="73">
        <v>0</v>
      </c>
      <c r="J22" s="101">
        <f t="shared" si="4"/>
        <v>0</v>
      </c>
      <c r="K22" s="112"/>
      <c r="L22" s="75">
        <f t="shared" si="2"/>
        <v>443425.38</v>
      </c>
      <c r="M22" s="101">
        <v>443425.38</v>
      </c>
      <c r="N22" s="74">
        <v>0</v>
      </c>
    </row>
    <row r="23" spans="1:14" ht="30.75" customHeight="1">
      <c r="A23" s="358" t="s">
        <v>55</v>
      </c>
      <c r="B23" s="359"/>
      <c r="C23" s="359"/>
      <c r="D23" s="115">
        <f>SUM(E23:F23)</f>
        <v>6800</v>
      </c>
      <c r="E23" s="74">
        <v>6800</v>
      </c>
      <c r="F23" s="73">
        <v>0</v>
      </c>
      <c r="G23" s="101">
        <f t="shared" si="3"/>
        <v>6800</v>
      </c>
      <c r="H23" s="74">
        <v>6800</v>
      </c>
      <c r="I23" s="73">
        <v>0</v>
      </c>
      <c r="J23" s="101">
        <f t="shared" si="4"/>
        <v>0</v>
      </c>
      <c r="K23" s="112"/>
      <c r="L23" s="75">
        <f t="shared" si="2"/>
        <v>7192</v>
      </c>
      <c r="M23" s="101">
        <v>7192</v>
      </c>
      <c r="N23" s="74">
        <v>0</v>
      </c>
    </row>
    <row r="24" spans="1:14" ht="36" customHeight="1">
      <c r="A24" s="358" t="s">
        <v>56</v>
      </c>
      <c r="B24" s="359"/>
      <c r="C24" s="359"/>
      <c r="D24" s="115">
        <f t="shared" si="5"/>
        <v>80000</v>
      </c>
      <c r="E24" s="74">
        <v>80000</v>
      </c>
      <c r="F24" s="73">
        <v>0</v>
      </c>
      <c r="G24" s="101">
        <f t="shared" si="3"/>
        <v>80000</v>
      </c>
      <c r="H24" s="74">
        <v>80000</v>
      </c>
      <c r="I24" s="73">
        <v>0</v>
      </c>
      <c r="J24" s="101">
        <f t="shared" si="4"/>
        <v>0</v>
      </c>
      <c r="K24" s="112"/>
      <c r="L24" s="75">
        <f t="shared" si="2"/>
        <v>77727.42</v>
      </c>
      <c r="M24" s="101">
        <v>77727.42</v>
      </c>
      <c r="N24" s="74">
        <v>0</v>
      </c>
    </row>
    <row r="25" spans="1:14" ht="32.25" customHeight="1">
      <c r="A25" s="358" t="s">
        <v>57</v>
      </c>
      <c r="B25" s="359"/>
      <c r="C25" s="359"/>
      <c r="D25" s="115">
        <f t="shared" si="5"/>
        <v>73900</v>
      </c>
      <c r="E25" s="74">
        <v>73900</v>
      </c>
      <c r="F25" s="73">
        <v>0</v>
      </c>
      <c r="G25" s="101">
        <f t="shared" si="3"/>
        <v>73900</v>
      </c>
      <c r="H25" s="74">
        <v>73900</v>
      </c>
      <c r="I25" s="73">
        <v>0</v>
      </c>
      <c r="J25" s="101">
        <f t="shared" si="4"/>
        <v>0</v>
      </c>
      <c r="K25" s="112"/>
      <c r="L25" s="75">
        <f t="shared" si="2"/>
        <v>64128.9</v>
      </c>
      <c r="M25" s="101">
        <v>64128.9</v>
      </c>
      <c r="N25" s="74">
        <v>0</v>
      </c>
    </row>
    <row r="26" spans="1:14" ht="33" customHeight="1">
      <c r="A26" s="358" t="s">
        <v>58</v>
      </c>
      <c r="B26" s="359"/>
      <c r="C26" s="359"/>
      <c r="D26" s="115">
        <f t="shared" si="5"/>
        <v>44000</v>
      </c>
      <c r="E26" s="74">
        <v>44000</v>
      </c>
      <c r="F26" s="73">
        <v>0</v>
      </c>
      <c r="G26" s="101">
        <f t="shared" si="3"/>
        <v>44000</v>
      </c>
      <c r="H26" s="74">
        <v>44000</v>
      </c>
      <c r="I26" s="73">
        <v>0</v>
      </c>
      <c r="J26" s="101">
        <f t="shared" si="4"/>
        <v>0</v>
      </c>
      <c r="K26" s="112"/>
      <c r="L26" s="75">
        <f t="shared" si="2"/>
        <v>53886.87</v>
      </c>
      <c r="M26" s="101">
        <v>53886.87</v>
      </c>
      <c r="N26" s="74">
        <v>0</v>
      </c>
    </row>
    <row r="27" spans="1:14" ht="32.25" customHeight="1">
      <c r="A27" s="358" t="s">
        <v>59</v>
      </c>
      <c r="B27" s="359"/>
      <c r="C27" s="359"/>
      <c r="D27" s="115">
        <f t="shared" si="5"/>
        <v>700</v>
      </c>
      <c r="E27" s="74">
        <v>700</v>
      </c>
      <c r="F27" s="73">
        <v>0</v>
      </c>
      <c r="G27" s="101">
        <f t="shared" si="3"/>
        <v>700</v>
      </c>
      <c r="H27" s="74">
        <v>700</v>
      </c>
      <c r="I27" s="73">
        <v>0</v>
      </c>
      <c r="J27" s="101">
        <f t="shared" si="4"/>
        <v>0</v>
      </c>
      <c r="K27" s="112"/>
      <c r="L27" s="75">
        <f t="shared" si="2"/>
        <v>542</v>
      </c>
      <c r="M27" s="101">
        <v>542</v>
      </c>
      <c r="N27" s="74">
        <v>0</v>
      </c>
    </row>
    <row r="28" spans="1:14" ht="35.25" customHeight="1">
      <c r="A28" s="358" t="s">
        <v>60</v>
      </c>
      <c r="B28" s="359"/>
      <c r="C28" s="359"/>
      <c r="D28" s="115">
        <f t="shared" si="5"/>
        <v>100</v>
      </c>
      <c r="E28" s="74">
        <v>100</v>
      </c>
      <c r="F28" s="73">
        <v>0</v>
      </c>
      <c r="G28" s="101">
        <f t="shared" si="3"/>
        <v>100</v>
      </c>
      <c r="H28" s="74">
        <v>100</v>
      </c>
      <c r="I28" s="73">
        <v>0</v>
      </c>
      <c r="J28" s="101">
        <f t="shared" si="4"/>
        <v>0</v>
      </c>
      <c r="K28" s="112"/>
      <c r="L28" s="75">
        <f t="shared" si="2"/>
        <v>0</v>
      </c>
      <c r="M28" s="101"/>
      <c r="N28" s="74">
        <v>0</v>
      </c>
    </row>
    <row r="29" spans="1:14" ht="34.5" customHeight="1">
      <c r="A29" s="358" t="s">
        <v>61</v>
      </c>
      <c r="B29" s="359"/>
      <c r="C29" s="359"/>
      <c r="D29" s="115">
        <f t="shared" si="5"/>
        <v>1900</v>
      </c>
      <c r="E29" s="74">
        <v>1900</v>
      </c>
      <c r="F29" s="73">
        <v>0</v>
      </c>
      <c r="G29" s="101">
        <f t="shared" si="3"/>
        <v>1900</v>
      </c>
      <c r="H29" s="74">
        <v>1900</v>
      </c>
      <c r="I29" s="73">
        <v>0</v>
      </c>
      <c r="J29" s="101">
        <f t="shared" si="4"/>
        <v>0</v>
      </c>
      <c r="K29" s="112"/>
      <c r="L29" s="75">
        <f t="shared" si="2"/>
        <v>1680</v>
      </c>
      <c r="M29" s="101">
        <v>1680</v>
      </c>
      <c r="N29" s="74">
        <v>0</v>
      </c>
    </row>
    <row r="30" spans="1:14" ht="35.25" customHeight="1" thickBot="1">
      <c r="A30" s="358" t="s">
        <v>62</v>
      </c>
      <c r="B30" s="359"/>
      <c r="C30" s="359"/>
      <c r="D30" s="115">
        <f t="shared" si="5"/>
        <v>32900</v>
      </c>
      <c r="E30" s="74">
        <v>32900</v>
      </c>
      <c r="F30" s="73">
        <v>0</v>
      </c>
      <c r="G30" s="101">
        <f t="shared" si="3"/>
        <v>32900</v>
      </c>
      <c r="H30" s="105">
        <v>32900</v>
      </c>
      <c r="I30" s="73">
        <v>0</v>
      </c>
      <c r="J30" s="101">
        <f t="shared" si="4"/>
        <v>0</v>
      </c>
      <c r="K30" s="112"/>
      <c r="L30" s="75">
        <f t="shared" si="2"/>
        <v>24991.1</v>
      </c>
      <c r="M30" s="101">
        <v>24991.1</v>
      </c>
      <c r="N30" s="74">
        <v>0</v>
      </c>
    </row>
    <row r="31" spans="1:14" ht="32.25" customHeight="1">
      <c r="A31" s="358" t="s">
        <v>63</v>
      </c>
      <c r="B31" s="359"/>
      <c r="C31" s="359"/>
      <c r="D31" s="115">
        <f t="shared" si="5"/>
        <v>179500</v>
      </c>
      <c r="E31" s="74">
        <v>179500</v>
      </c>
      <c r="F31" s="73">
        <v>0</v>
      </c>
      <c r="G31" s="101">
        <f t="shared" si="3"/>
        <v>179500</v>
      </c>
      <c r="H31" s="119">
        <v>179500</v>
      </c>
      <c r="I31" s="73">
        <v>0</v>
      </c>
      <c r="J31" s="101">
        <f t="shared" si="4"/>
        <v>0</v>
      </c>
      <c r="K31" s="112"/>
      <c r="L31" s="75">
        <f t="shared" si="2"/>
        <v>22725.48</v>
      </c>
      <c r="M31" s="101">
        <v>22725.48</v>
      </c>
      <c r="N31" s="74">
        <v>0</v>
      </c>
    </row>
    <row r="32" spans="1:14" ht="36.75" customHeight="1" thickBot="1">
      <c r="A32" s="433" t="s">
        <v>64</v>
      </c>
      <c r="B32" s="434"/>
      <c r="C32" s="434"/>
      <c r="D32" s="115">
        <f t="shared" si="5"/>
        <v>64600</v>
      </c>
      <c r="E32" s="137">
        <v>64600</v>
      </c>
      <c r="F32" s="76">
        <v>0</v>
      </c>
      <c r="G32" s="101">
        <f t="shared" si="3"/>
        <v>64600</v>
      </c>
      <c r="H32" s="137">
        <v>64600</v>
      </c>
      <c r="I32" s="76">
        <v>0</v>
      </c>
      <c r="J32" s="138">
        <f t="shared" si="4"/>
        <v>0</v>
      </c>
      <c r="K32" s="213"/>
      <c r="L32" s="139">
        <f t="shared" si="2"/>
        <v>41327.56</v>
      </c>
      <c r="M32" s="84">
        <v>41327.56</v>
      </c>
      <c r="N32" s="88">
        <v>0</v>
      </c>
    </row>
    <row r="33" spans="1:14" s="18" customFormat="1" ht="19.5" customHeight="1" thickBot="1">
      <c r="A33" s="424" t="s">
        <v>24</v>
      </c>
      <c r="B33" s="425"/>
      <c r="C33" s="426"/>
      <c r="D33" s="87">
        <f>E33</f>
        <v>27000</v>
      </c>
      <c r="E33" s="111">
        <f>E36</f>
        <v>27000</v>
      </c>
      <c r="F33" s="87">
        <f>F36+F50</f>
        <v>0</v>
      </c>
      <c r="G33" s="111">
        <f aca="true" t="shared" si="6" ref="G33:G42">H33</f>
        <v>27000</v>
      </c>
      <c r="H33" s="87">
        <f>H36</f>
        <v>27000</v>
      </c>
      <c r="I33" s="140">
        <f>I36+I50</f>
        <v>0</v>
      </c>
      <c r="J33" s="87">
        <f t="shared" si="4"/>
        <v>0</v>
      </c>
      <c r="K33" s="140">
        <f>K34</f>
        <v>0</v>
      </c>
      <c r="L33" s="87">
        <f>L36</f>
        <v>21402.01</v>
      </c>
      <c r="M33" s="77">
        <f>M36</f>
        <v>21402.01</v>
      </c>
      <c r="N33" s="68">
        <v>0</v>
      </c>
    </row>
    <row r="34" spans="1:15" s="35" customFormat="1" ht="19.5" customHeight="1">
      <c r="A34" s="256" t="s">
        <v>65</v>
      </c>
      <c r="B34" s="257"/>
      <c r="C34" s="258"/>
      <c r="D34" s="141">
        <f>D35</f>
        <v>27000</v>
      </c>
      <c r="E34" s="142">
        <f>E35</f>
        <v>27000</v>
      </c>
      <c r="F34" s="141">
        <v>0</v>
      </c>
      <c r="G34" s="128">
        <f t="shared" si="6"/>
        <v>27000</v>
      </c>
      <c r="H34" s="141">
        <f>H35</f>
        <v>27000</v>
      </c>
      <c r="I34" s="143">
        <v>0</v>
      </c>
      <c r="J34" s="141">
        <f t="shared" si="4"/>
        <v>0</v>
      </c>
      <c r="K34" s="143">
        <f>K35</f>
        <v>0</v>
      </c>
      <c r="L34" s="141">
        <f aca="true" t="shared" si="7" ref="L34:L43">M34</f>
        <v>21402.01</v>
      </c>
      <c r="M34" s="79">
        <f>M35</f>
        <v>21402.01</v>
      </c>
      <c r="N34" s="78">
        <v>0</v>
      </c>
      <c r="O34" s="34"/>
    </row>
    <row r="35" spans="1:15" s="4" customFormat="1" ht="21" customHeight="1">
      <c r="A35" s="253" t="s">
        <v>66</v>
      </c>
      <c r="B35" s="254"/>
      <c r="C35" s="255"/>
      <c r="D35" s="71">
        <f>D36</f>
        <v>27000</v>
      </c>
      <c r="E35" s="135">
        <f>E36</f>
        <v>27000</v>
      </c>
      <c r="F35" s="71">
        <v>0</v>
      </c>
      <c r="G35" s="135">
        <f t="shared" si="6"/>
        <v>27000</v>
      </c>
      <c r="H35" s="71">
        <f>H36</f>
        <v>27000</v>
      </c>
      <c r="I35" s="100">
        <v>0</v>
      </c>
      <c r="J35" s="71">
        <f t="shared" si="4"/>
        <v>0</v>
      </c>
      <c r="K35" s="100">
        <f>K36</f>
        <v>0</v>
      </c>
      <c r="L35" s="71">
        <f t="shared" si="7"/>
        <v>21402.01</v>
      </c>
      <c r="M35" s="80">
        <f>M36</f>
        <v>21402.01</v>
      </c>
      <c r="N35" s="69">
        <v>0</v>
      </c>
      <c r="O35" s="15"/>
    </row>
    <row r="36" spans="1:15" s="4" customFormat="1" ht="21.75" customHeight="1" thickBot="1">
      <c r="A36" s="435" t="s">
        <v>25</v>
      </c>
      <c r="B36" s="436"/>
      <c r="C36" s="437"/>
      <c r="D36" s="105">
        <f>E36</f>
        <v>27000</v>
      </c>
      <c r="E36" s="113">
        <v>27000</v>
      </c>
      <c r="F36" s="105">
        <v>0</v>
      </c>
      <c r="G36" s="113">
        <f t="shared" si="6"/>
        <v>27000</v>
      </c>
      <c r="H36" s="74">
        <v>27000</v>
      </c>
      <c r="I36" s="138">
        <v>0</v>
      </c>
      <c r="J36" s="105">
        <f t="shared" si="4"/>
        <v>0</v>
      </c>
      <c r="K36" s="138"/>
      <c r="L36" s="105">
        <f t="shared" si="7"/>
        <v>21402.01</v>
      </c>
      <c r="M36" s="84">
        <v>21402.01</v>
      </c>
      <c r="N36" s="88">
        <v>0</v>
      </c>
      <c r="O36" s="15"/>
    </row>
    <row r="37" spans="1:15" s="35" customFormat="1" ht="42" customHeight="1" thickBot="1">
      <c r="A37" s="427" t="s">
        <v>98</v>
      </c>
      <c r="B37" s="428"/>
      <c r="C37" s="429"/>
      <c r="D37" s="104">
        <f aca="true" t="shared" si="8" ref="D37:N37">D38</f>
        <v>0</v>
      </c>
      <c r="E37" s="114">
        <f t="shared" si="8"/>
        <v>0</v>
      </c>
      <c r="F37" s="104">
        <f t="shared" si="8"/>
        <v>0</v>
      </c>
      <c r="G37" s="114">
        <f t="shared" si="8"/>
        <v>0</v>
      </c>
      <c r="H37" s="139">
        <f t="shared" si="8"/>
        <v>0</v>
      </c>
      <c r="I37" s="144">
        <f t="shared" si="8"/>
        <v>0</v>
      </c>
      <c r="J37" s="104">
        <f t="shared" si="8"/>
        <v>0</v>
      </c>
      <c r="K37" s="114">
        <f t="shared" si="8"/>
        <v>0</v>
      </c>
      <c r="L37" s="104">
        <f t="shared" si="8"/>
        <v>17</v>
      </c>
      <c r="M37" s="95">
        <f t="shared" si="8"/>
        <v>17</v>
      </c>
      <c r="N37" s="91">
        <f t="shared" si="8"/>
        <v>0</v>
      </c>
      <c r="O37" s="34"/>
    </row>
    <row r="38" spans="1:15" s="35" customFormat="1" ht="21.75" customHeight="1">
      <c r="A38" s="430" t="s">
        <v>99</v>
      </c>
      <c r="B38" s="431"/>
      <c r="C38" s="432"/>
      <c r="D38" s="75">
        <f>E38+F38</f>
        <v>0</v>
      </c>
      <c r="E38" s="112">
        <f>E39</f>
        <v>0</v>
      </c>
      <c r="F38" s="75">
        <f>F39</f>
        <v>0</v>
      </c>
      <c r="G38" s="112">
        <f>H38+I38</f>
        <v>0</v>
      </c>
      <c r="H38" s="75">
        <f>H39</f>
        <v>0</v>
      </c>
      <c r="I38" s="145">
        <f>I39</f>
        <v>0</v>
      </c>
      <c r="J38" s="75">
        <f>J39</f>
        <v>0</v>
      </c>
      <c r="K38" s="112">
        <f>K39</f>
        <v>0</v>
      </c>
      <c r="L38" s="75">
        <f>M38+N38</f>
        <v>17</v>
      </c>
      <c r="M38" s="83">
        <f>M39</f>
        <v>17</v>
      </c>
      <c r="N38" s="82">
        <f>N39</f>
        <v>0</v>
      </c>
      <c r="O38" s="34"/>
    </row>
    <row r="39" spans="1:15" s="35" customFormat="1" ht="38.25" customHeight="1">
      <c r="A39" s="421" t="s">
        <v>100</v>
      </c>
      <c r="B39" s="422"/>
      <c r="C39" s="423"/>
      <c r="D39" s="74">
        <f>E39+F39</f>
        <v>0</v>
      </c>
      <c r="E39" s="115">
        <v>0</v>
      </c>
      <c r="F39" s="74">
        <v>0</v>
      </c>
      <c r="G39" s="115">
        <f>H39+I39</f>
        <v>0</v>
      </c>
      <c r="H39" s="74">
        <v>0</v>
      </c>
      <c r="I39" s="146">
        <v>0</v>
      </c>
      <c r="J39" s="74">
        <f>K39</f>
        <v>0</v>
      </c>
      <c r="K39" s="115">
        <v>0</v>
      </c>
      <c r="L39" s="74">
        <f>M39+N39</f>
        <v>17</v>
      </c>
      <c r="M39" s="81">
        <v>17</v>
      </c>
      <c r="N39" s="70">
        <v>0</v>
      </c>
      <c r="O39" s="34"/>
    </row>
    <row r="40" spans="1:15" s="36" customFormat="1" ht="24.75" customHeight="1" thickBot="1">
      <c r="A40" s="256" t="s">
        <v>68</v>
      </c>
      <c r="B40" s="257"/>
      <c r="C40" s="258"/>
      <c r="D40" s="141">
        <f>D42</f>
        <v>24000</v>
      </c>
      <c r="E40" s="142">
        <f>E41</f>
        <v>24000</v>
      </c>
      <c r="F40" s="141">
        <v>0</v>
      </c>
      <c r="G40" s="142">
        <f t="shared" si="6"/>
        <v>24000</v>
      </c>
      <c r="H40" s="141">
        <f>H41</f>
        <v>24000</v>
      </c>
      <c r="I40" s="143">
        <v>0</v>
      </c>
      <c r="J40" s="141">
        <f t="shared" si="4"/>
        <v>0</v>
      </c>
      <c r="K40" s="143">
        <f>K41</f>
        <v>0</v>
      </c>
      <c r="L40" s="141">
        <f t="shared" si="7"/>
        <v>24258.49</v>
      </c>
      <c r="M40" s="79">
        <f>M41</f>
        <v>24258.49</v>
      </c>
      <c r="N40" s="78">
        <v>0</v>
      </c>
      <c r="O40" s="45"/>
    </row>
    <row r="41" spans="1:15" s="20" customFormat="1" ht="25.5" customHeight="1" thickBot="1">
      <c r="A41" s="424" t="s">
        <v>67</v>
      </c>
      <c r="B41" s="425"/>
      <c r="C41" s="426"/>
      <c r="D41" s="87">
        <f>D40</f>
        <v>24000</v>
      </c>
      <c r="E41" s="111">
        <f>E42</f>
        <v>24000</v>
      </c>
      <c r="F41" s="87">
        <v>0</v>
      </c>
      <c r="G41" s="111">
        <f t="shared" si="6"/>
        <v>24000</v>
      </c>
      <c r="H41" s="67">
        <f>H42</f>
        <v>24000</v>
      </c>
      <c r="I41" s="140">
        <v>0</v>
      </c>
      <c r="J41" s="87">
        <f t="shared" si="4"/>
        <v>0</v>
      </c>
      <c r="K41" s="140">
        <f>K42</f>
        <v>0</v>
      </c>
      <c r="L41" s="87">
        <f t="shared" si="7"/>
        <v>24258.49</v>
      </c>
      <c r="M41" s="77">
        <f>M42</f>
        <v>24258.49</v>
      </c>
      <c r="N41" s="68">
        <v>0</v>
      </c>
      <c r="O41" s="46"/>
    </row>
    <row r="42" spans="1:15" s="17" customFormat="1" ht="69" customHeight="1">
      <c r="A42" s="418" t="s">
        <v>69</v>
      </c>
      <c r="B42" s="419"/>
      <c r="C42" s="420"/>
      <c r="D42" s="75">
        <f>D43</f>
        <v>24000</v>
      </c>
      <c r="E42" s="112">
        <f>E43</f>
        <v>24000</v>
      </c>
      <c r="F42" s="75">
        <v>0</v>
      </c>
      <c r="G42" s="112">
        <f t="shared" si="6"/>
        <v>24000</v>
      </c>
      <c r="H42" s="74">
        <f>H43</f>
        <v>24000</v>
      </c>
      <c r="I42" s="147">
        <v>0</v>
      </c>
      <c r="J42" s="75">
        <f t="shared" si="4"/>
        <v>0</v>
      </c>
      <c r="K42" s="147"/>
      <c r="L42" s="75">
        <f t="shared" si="7"/>
        <v>24258.49</v>
      </c>
      <c r="M42" s="83">
        <f>M43</f>
        <v>24258.49</v>
      </c>
      <c r="N42" s="82">
        <v>0</v>
      </c>
      <c r="O42" s="16"/>
    </row>
    <row r="43" spans="1:15" s="19" customFormat="1" ht="70.5" customHeight="1" thickBot="1">
      <c r="A43" s="324" t="s">
        <v>70</v>
      </c>
      <c r="B43" s="325"/>
      <c r="C43" s="326"/>
      <c r="D43" s="105">
        <f>E43</f>
        <v>24000</v>
      </c>
      <c r="E43" s="113">
        <v>24000</v>
      </c>
      <c r="F43" s="105">
        <v>0</v>
      </c>
      <c r="G43" s="113" t="s">
        <v>104</v>
      </c>
      <c r="H43" s="106">
        <v>24000</v>
      </c>
      <c r="I43" s="138">
        <v>0</v>
      </c>
      <c r="J43" s="105">
        <f t="shared" si="4"/>
        <v>0</v>
      </c>
      <c r="K43" s="138"/>
      <c r="L43" s="105">
        <f t="shared" si="7"/>
        <v>24258.49</v>
      </c>
      <c r="M43" s="84">
        <v>24258.49</v>
      </c>
      <c r="N43" s="88">
        <v>0</v>
      </c>
      <c r="O43" s="47"/>
    </row>
    <row r="44" spans="1:14" s="37" customFormat="1" ht="22.5" customHeight="1" thickBot="1">
      <c r="A44" s="385" t="s">
        <v>28</v>
      </c>
      <c r="B44" s="386"/>
      <c r="C44" s="387"/>
      <c r="D44" s="87">
        <f>E44</f>
        <v>16354111</v>
      </c>
      <c r="E44" s="111">
        <f>E12+E33+E37+E40</f>
        <v>16354111</v>
      </c>
      <c r="F44" s="87">
        <v>0</v>
      </c>
      <c r="G44" s="87">
        <f>H44</f>
        <v>16354111</v>
      </c>
      <c r="H44" s="148">
        <f>H12+H33+H37+H40</f>
        <v>16354111</v>
      </c>
      <c r="I44" s="149">
        <v>0</v>
      </c>
      <c r="J44" s="87">
        <f>K44</f>
        <v>0</v>
      </c>
      <c r="K44" s="140">
        <f>K40+K33+K37+K12</f>
        <v>0</v>
      </c>
      <c r="L44" s="87">
        <f>M44</f>
        <v>16461034.860000001</v>
      </c>
      <c r="M44" s="140">
        <f>M40+M33+M37+M12</f>
        <v>16461034.860000001</v>
      </c>
      <c r="N44" s="87">
        <v>0</v>
      </c>
    </row>
    <row r="45" spans="1:14" s="40" customFormat="1" ht="50.25" customHeight="1" thickBot="1">
      <c r="A45" s="38"/>
      <c r="B45" s="38"/>
      <c r="C45" s="38"/>
      <c r="D45" s="39"/>
      <c r="E45" s="39"/>
      <c r="F45" s="215" t="s">
        <v>107</v>
      </c>
      <c r="G45" s="39"/>
      <c r="H45" s="39"/>
      <c r="I45" s="39"/>
      <c r="J45" s="39"/>
      <c r="K45" s="39"/>
      <c r="L45" s="39"/>
      <c r="M45" s="39"/>
      <c r="N45" s="39"/>
    </row>
    <row r="46" spans="1:15" s="42" customFormat="1" ht="34.5" customHeight="1" thickBot="1">
      <c r="A46" s="330" t="s">
        <v>37</v>
      </c>
      <c r="B46" s="331"/>
      <c r="C46" s="332"/>
      <c r="D46" s="235" t="str">
        <f>D7</f>
        <v>план на 2012 рік</v>
      </c>
      <c r="E46" s="303" t="s">
        <v>10</v>
      </c>
      <c r="F46" s="303"/>
      <c r="G46" s="235" t="str">
        <f>G7</f>
        <v>уточнений план на  2012 рік</v>
      </c>
      <c r="H46" s="450" t="s">
        <v>10</v>
      </c>
      <c r="I46" s="303"/>
      <c r="J46" s="235" t="s">
        <v>97</v>
      </c>
      <c r="K46" s="102" t="s">
        <v>10</v>
      </c>
      <c r="L46" s="388" t="s">
        <v>103</v>
      </c>
      <c r="M46" s="407" t="s">
        <v>10</v>
      </c>
      <c r="N46" s="408"/>
      <c r="O46" s="41"/>
    </row>
    <row r="47" spans="1:15" s="1" customFormat="1" ht="26.25" customHeight="1">
      <c r="A47" s="333"/>
      <c r="B47" s="334"/>
      <c r="C47" s="335"/>
      <c r="D47" s="273"/>
      <c r="E47" s="391" t="s">
        <v>11</v>
      </c>
      <c r="F47" s="235" t="s">
        <v>12</v>
      </c>
      <c r="G47" s="273"/>
      <c r="H47" s="391" t="s">
        <v>11</v>
      </c>
      <c r="I47" s="235" t="s">
        <v>12</v>
      </c>
      <c r="J47" s="273"/>
      <c r="K47" s="304" t="s">
        <v>11</v>
      </c>
      <c r="L47" s="389"/>
      <c r="M47" s="416" t="s">
        <v>11</v>
      </c>
      <c r="N47" s="235" t="s">
        <v>12</v>
      </c>
      <c r="O47" s="8"/>
    </row>
    <row r="48" spans="1:15" s="44" customFormat="1" ht="37.5" customHeight="1" thickBot="1">
      <c r="A48" s="336"/>
      <c r="B48" s="337"/>
      <c r="C48" s="338"/>
      <c r="D48" s="274"/>
      <c r="E48" s="392"/>
      <c r="F48" s="274"/>
      <c r="G48" s="274"/>
      <c r="H48" s="392"/>
      <c r="I48" s="274"/>
      <c r="J48" s="274"/>
      <c r="K48" s="305"/>
      <c r="L48" s="390"/>
      <c r="M48" s="417"/>
      <c r="N48" s="274"/>
      <c r="O48" s="43"/>
    </row>
    <row r="49" spans="1:14" ht="25.5" customHeight="1" thickBot="1">
      <c r="A49" s="348" t="s">
        <v>1</v>
      </c>
      <c r="B49" s="349"/>
      <c r="C49" s="350"/>
      <c r="D49" s="126"/>
      <c r="E49" s="110"/>
      <c r="F49" s="118"/>
      <c r="G49" s="126"/>
      <c r="H49" s="110"/>
      <c r="I49" s="118"/>
      <c r="J49" s="118"/>
      <c r="K49" s="39"/>
      <c r="L49" s="126"/>
      <c r="M49" s="23"/>
      <c r="N49" s="24"/>
    </row>
    <row r="50" spans="1:14" s="18" customFormat="1" ht="26.25" customHeight="1" thickBot="1">
      <c r="A50" s="30" t="s">
        <v>27</v>
      </c>
      <c r="B50" s="31"/>
      <c r="C50" s="32"/>
      <c r="D50" s="87">
        <f>E50+F50</f>
        <v>89403397</v>
      </c>
      <c r="E50" s="111">
        <f>E51</f>
        <v>89403397</v>
      </c>
      <c r="F50" s="87">
        <f>F51</f>
        <v>0</v>
      </c>
      <c r="G50" s="87">
        <f>G51</f>
        <v>95298830.88</v>
      </c>
      <c r="H50" s="111">
        <f>H51</f>
        <v>95298830.88</v>
      </c>
      <c r="I50" s="87">
        <v>0</v>
      </c>
      <c r="J50" s="87">
        <f>K50</f>
        <v>0</v>
      </c>
      <c r="K50" s="140">
        <f>K51</f>
        <v>0</v>
      </c>
      <c r="L50" s="87">
        <f aca="true" t="shared" si="9" ref="L50:L58">M50+N50</f>
        <v>95115524.47999999</v>
      </c>
      <c r="M50" s="77">
        <f>M52+M54</f>
        <v>95115524.47999999</v>
      </c>
      <c r="N50" s="68">
        <v>0</v>
      </c>
    </row>
    <row r="51" spans="1:14" s="18" customFormat="1" ht="17.25" customHeight="1" thickBot="1">
      <c r="A51" s="366" t="s">
        <v>29</v>
      </c>
      <c r="B51" s="367"/>
      <c r="C51" s="368"/>
      <c r="D51" s="87">
        <f>E51+F51</f>
        <v>89403397</v>
      </c>
      <c r="E51" s="111">
        <f>E52+E54</f>
        <v>89403397</v>
      </c>
      <c r="F51" s="87">
        <f>F52+F54</f>
        <v>0</v>
      </c>
      <c r="G51" s="87">
        <f>H51</f>
        <v>95298830.88</v>
      </c>
      <c r="H51" s="111">
        <f>H52+H54</f>
        <v>95298830.88</v>
      </c>
      <c r="I51" s="87">
        <v>0</v>
      </c>
      <c r="J51" s="87">
        <f>K51</f>
        <v>0</v>
      </c>
      <c r="K51" s="140">
        <f>K52+K54</f>
        <v>0</v>
      </c>
      <c r="L51" s="87">
        <f t="shared" si="9"/>
        <v>95115524.47999999</v>
      </c>
      <c r="M51" s="77">
        <f>M52+M54</f>
        <v>95115524.47999999</v>
      </c>
      <c r="N51" s="68">
        <v>0</v>
      </c>
    </row>
    <row r="52" spans="1:14" s="18" customFormat="1" ht="18.75" customHeight="1" thickBot="1">
      <c r="A52" s="366" t="s">
        <v>38</v>
      </c>
      <c r="B52" s="367"/>
      <c r="C52" s="368"/>
      <c r="D52" s="87">
        <f>E52+F52</f>
        <v>13426199</v>
      </c>
      <c r="E52" s="111">
        <f>E53</f>
        <v>13426199</v>
      </c>
      <c r="F52" s="87">
        <v>0</v>
      </c>
      <c r="G52" s="87">
        <f>H52</f>
        <v>13426199</v>
      </c>
      <c r="H52" s="111">
        <f>H53</f>
        <v>13426199</v>
      </c>
      <c r="I52" s="87">
        <v>0</v>
      </c>
      <c r="J52" s="87">
        <f>K52</f>
        <v>0</v>
      </c>
      <c r="K52" s="140">
        <f>K53</f>
        <v>0</v>
      </c>
      <c r="L52" s="87">
        <f t="shared" si="9"/>
        <v>13426199</v>
      </c>
      <c r="M52" s="77">
        <f>M53</f>
        <v>13426199</v>
      </c>
      <c r="N52" s="68">
        <v>0</v>
      </c>
    </row>
    <row r="53" spans="1:14" ht="52.5" customHeight="1" thickBot="1">
      <c r="A53" s="369" t="s">
        <v>31</v>
      </c>
      <c r="B53" s="370"/>
      <c r="C53" s="371"/>
      <c r="D53" s="97">
        <f>E53</f>
        <v>13426199</v>
      </c>
      <c r="E53" s="109">
        <v>13426199</v>
      </c>
      <c r="F53" s="97">
        <v>0</v>
      </c>
      <c r="G53" s="97">
        <f>H53</f>
        <v>13426199</v>
      </c>
      <c r="H53" s="109">
        <v>13426199</v>
      </c>
      <c r="I53" s="97">
        <v>0</v>
      </c>
      <c r="J53" s="97">
        <f t="shared" si="4"/>
        <v>0</v>
      </c>
      <c r="K53" s="156"/>
      <c r="L53" s="97">
        <f t="shared" si="9"/>
        <v>13426199</v>
      </c>
      <c r="M53" s="85">
        <v>13426199</v>
      </c>
      <c r="N53" s="86">
        <v>0</v>
      </c>
    </row>
    <row r="54" spans="1:14" s="18" customFormat="1" ht="22.5" customHeight="1" thickBot="1">
      <c r="A54" s="351" t="s">
        <v>30</v>
      </c>
      <c r="B54" s="352"/>
      <c r="C54" s="353"/>
      <c r="D54" s="87">
        <f aca="true" t="shared" si="10" ref="D54:D59">E54+F54</f>
        <v>75977198</v>
      </c>
      <c r="E54" s="111">
        <f>E55+E56+E57+E58</f>
        <v>75977198</v>
      </c>
      <c r="F54" s="87">
        <f>F55+F56+F57+F58</f>
        <v>0</v>
      </c>
      <c r="G54" s="87">
        <f>H54</f>
        <v>81872631.88</v>
      </c>
      <c r="H54" s="111">
        <f>H55+H56+H57+H58</f>
        <v>81872631.88</v>
      </c>
      <c r="I54" s="87">
        <f>I55+I56+I57+I58</f>
        <v>0</v>
      </c>
      <c r="J54" s="87">
        <f t="shared" si="4"/>
        <v>0</v>
      </c>
      <c r="K54" s="140">
        <f>K55+K56+K57+K58</f>
        <v>0</v>
      </c>
      <c r="L54" s="87">
        <f t="shared" si="9"/>
        <v>81689325.47999999</v>
      </c>
      <c r="M54" s="150">
        <f>M55+M56+M57+M58</f>
        <v>81689325.47999999</v>
      </c>
      <c r="N54" s="87">
        <v>0</v>
      </c>
    </row>
    <row r="55" spans="1:14" ht="57" customHeight="1">
      <c r="A55" s="345" t="s">
        <v>32</v>
      </c>
      <c r="B55" s="346"/>
      <c r="C55" s="347"/>
      <c r="D55" s="75">
        <f t="shared" si="10"/>
        <v>73328200</v>
      </c>
      <c r="E55" s="112">
        <v>73328200</v>
      </c>
      <c r="F55" s="75">
        <v>0</v>
      </c>
      <c r="G55" s="119">
        <f>H55+I55</f>
        <v>79044344.3</v>
      </c>
      <c r="H55" s="112">
        <v>79044344.3</v>
      </c>
      <c r="I55" s="75">
        <v>0</v>
      </c>
      <c r="J55" s="75">
        <f t="shared" si="4"/>
        <v>0</v>
      </c>
      <c r="K55" s="147"/>
      <c r="L55" s="75">
        <f t="shared" si="9"/>
        <v>79044344.3</v>
      </c>
      <c r="M55" s="83">
        <v>79044344.3</v>
      </c>
      <c r="N55" s="82">
        <v>0</v>
      </c>
    </row>
    <row r="56" spans="1:14" ht="195" customHeight="1">
      <c r="A56" s="321" t="s">
        <v>88</v>
      </c>
      <c r="B56" s="322"/>
      <c r="C56" s="323"/>
      <c r="D56" s="75">
        <f t="shared" si="10"/>
        <v>125000</v>
      </c>
      <c r="E56" s="112">
        <v>125000</v>
      </c>
      <c r="F56" s="75">
        <v>0</v>
      </c>
      <c r="G56" s="97">
        <f>H56+I56</f>
        <v>84341.55</v>
      </c>
      <c r="H56" s="112">
        <v>84341.55</v>
      </c>
      <c r="I56" s="75">
        <v>0</v>
      </c>
      <c r="J56" s="74">
        <f t="shared" si="4"/>
        <v>0</v>
      </c>
      <c r="K56" s="147"/>
      <c r="L56" s="75">
        <f t="shared" si="9"/>
        <v>84341.55</v>
      </c>
      <c r="M56" s="83">
        <v>84341.55</v>
      </c>
      <c r="N56" s="82">
        <v>0</v>
      </c>
    </row>
    <row r="57" spans="1:14" s="48" customFormat="1" ht="27.75" customHeight="1">
      <c r="A57" s="327" t="s">
        <v>71</v>
      </c>
      <c r="B57" s="328"/>
      <c r="C57" s="329"/>
      <c r="D57" s="75">
        <f t="shared" si="10"/>
        <v>2266520</v>
      </c>
      <c r="E57" s="112">
        <v>2266520</v>
      </c>
      <c r="F57" s="75">
        <v>0</v>
      </c>
      <c r="G57" s="74">
        <f>H57+I57</f>
        <v>2321381</v>
      </c>
      <c r="H57" s="112">
        <v>2321381</v>
      </c>
      <c r="I57" s="75">
        <v>0</v>
      </c>
      <c r="J57" s="74">
        <f t="shared" si="4"/>
        <v>0</v>
      </c>
      <c r="K57" s="147"/>
      <c r="L57" s="75">
        <f t="shared" si="9"/>
        <v>2154684.24</v>
      </c>
      <c r="M57" s="83">
        <v>2154684.24</v>
      </c>
      <c r="N57" s="82">
        <v>0</v>
      </c>
    </row>
    <row r="58" spans="1:15" ht="102.75" customHeight="1" thickBot="1">
      <c r="A58" s="342" t="s">
        <v>72</v>
      </c>
      <c r="B58" s="343"/>
      <c r="C58" s="344"/>
      <c r="D58" s="75">
        <f t="shared" si="10"/>
        <v>257478</v>
      </c>
      <c r="E58" s="113">
        <v>257478</v>
      </c>
      <c r="F58" s="105">
        <v>0</v>
      </c>
      <c r="G58" s="105">
        <f>H58</f>
        <v>422565.03</v>
      </c>
      <c r="H58" s="113">
        <v>422565.03</v>
      </c>
      <c r="I58" s="105">
        <v>0</v>
      </c>
      <c r="J58" s="105">
        <f t="shared" si="4"/>
        <v>0</v>
      </c>
      <c r="K58" s="138"/>
      <c r="L58" s="105">
        <f t="shared" si="9"/>
        <v>405955.39</v>
      </c>
      <c r="M58" s="84">
        <v>405955.39</v>
      </c>
      <c r="N58" s="88">
        <v>0</v>
      </c>
      <c r="O58" s="96"/>
    </row>
    <row r="59" spans="1:14" s="18" customFormat="1" ht="18.75" customHeight="1" thickBot="1">
      <c r="A59" s="374" t="s">
        <v>3</v>
      </c>
      <c r="B59" s="375"/>
      <c r="C59" s="376"/>
      <c r="D59" s="103">
        <f t="shared" si="10"/>
        <v>105757508</v>
      </c>
      <c r="E59" s="117">
        <f>E50+E44</f>
        <v>105757508</v>
      </c>
      <c r="F59" s="103">
        <f>F50+F44</f>
        <v>0</v>
      </c>
      <c r="G59" s="103">
        <f>H59</f>
        <v>111652941.88</v>
      </c>
      <c r="H59" s="117">
        <f>H50+H44</f>
        <v>111652941.88</v>
      </c>
      <c r="I59" s="103">
        <v>0</v>
      </c>
      <c r="J59" s="87">
        <f t="shared" si="4"/>
        <v>0</v>
      </c>
      <c r="K59" s="214">
        <f>K50+K44</f>
        <v>0</v>
      </c>
      <c r="L59" s="103">
        <f>L44+L50</f>
        <v>111576559.33999999</v>
      </c>
      <c r="M59" s="214">
        <f>M44+M50</f>
        <v>111576559.33999999</v>
      </c>
      <c r="N59" s="89">
        <v>0</v>
      </c>
    </row>
    <row r="60" spans="1:14" s="18" customFormat="1" ht="21" customHeight="1" thickBot="1">
      <c r="A60" s="339" t="s">
        <v>5</v>
      </c>
      <c r="B60" s="340"/>
      <c r="C60" s="341"/>
      <c r="D60" s="104"/>
      <c r="E60" s="114"/>
      <c r="F60" s="104"/>
      <c r="G60" s="104"/>
      <c r="H60" s="114"/>
      <c r="I60" s="104"/>
      <c r="J60" s="104"/>
      <c r="K60" s="153"/>
      <c r="L60" s="154"/>
      <c r="M60" s="90"/>
      <c r="N60" s="91"/>
    </row>
    <row r="61" spans="1:14" s="37" customFormat="1" ht="24" customHeight="1" thickBot="1">
      <c r="A61" s="383" t="s">
        <v>77</v>
      </c>
      <c r="B61" s="384"/>
      <c r="C61" s="384"/>
      <c r="D61" s="150">
        <f>F61</f>
        <v>905830</v>
      </c>
      <c r="E61" s="111">
        <v>0</v>
      </c>
      <c r="F61" s="87">
        <f>F63+F65+F66+F68</f>
        <v>905830</v>
      </c>
      <c r="G61" s="87">
        <f>I61</f>
        <v>1134092.65</v>
      </c>
      <c r="H61" s="111">
        <v>0</v>
      </c>
      <c r="I61" s="87">
        <f>I62+I67</f>
        <v>1134092.65</v>
      </c>
      <c r="J61" s="87">
        <f>K61</f>
        <v>0</v>
      </c>
      <c r="K61" s="140">
        <v>0</v>
      </c>
      <c r="L61" s="87">
        <f>M61+N61</f>
        <v>1103345.96</v>
      </c>
      <c r="M61" s="150">
        <v>0</v>
      </c>
      <c r="N61" s="87">
        <f>N63+N65+N66+N68+N69</f>
        <v>1103345.96</v>
      </c>
    </row>
    <row r="62" spans="1:14" s="58" customFormat="1" ht="41.25" customHeight="1">
      <c r="A62" s="377" t="s">
        <v>89</v>
      </c>
      <c r="B62" s="378"/>
      <c r="C62" s="378"/>
      <c r="D62" s="155">
        <f>E62+F62</f>
        <v>905830</v>
      </c>
      <c r="E62" s="109">
        <f>E63+E65+E66</f>
        <v>0</v>
      </c>
      <c r="F62" s="119">
        <f>F63+F65+F66</f>
        <v>905830</v>
      </c>
      <c r="G62" s="97">
        <f>H62+I62</f>
        <v>917636.92</v>
      </c>
      <c r="H62" s="109">
        <v>0</v>
      </c>
      <c r="I62" s="97">
        <f>I63+I65+I66</f>
        <v>917636.92</v>
      </c>
      <c r="J62" s="97"/>
      <c r="K62" s="156"/>
      <c r="L62" s="97">
        <f>M62+N62</f>
        <v>885607.76</v>
      </c>
      <c r="M62" s="151">
        <v>0</v>
      </c>
      <c r="N62" s="97">
        <f>+N63+N65+N66</f>
        <v>885607.76</v>
      </c>
    </row>
    <row r="63" spans="1:14" ht="15.75" customHeight="1">
      <c r="A63" s="261" t="s">
        <v>73</v>
      </c>
      <c r="B63" s="262"/>
      <c r="C63" s="263"/>
      <c r="D63" s="246">
        <f>F63</f>
        <v>893000</v>
      </c>
      <c r="E63" s="251">
        <v>0</v>
      </c>
      <c r="F63" s="246">
        <v>893000</v>
      </c>
      <c r="G63" s="246">
        <f>I63</f>
        <v>891016</v>
      </c>
      <c r="H63" s="251">
        <v>0</v>
      </c>
      <c r="I63" s="248">
        <v>891016</v>
      </c>
      <c r="J63" s="246">
        <v>0</v>
      </c>
      <c r="K63" s="157">
        <v>0</v>
      </c>
      <c r="L63" s="246">
        <f>M63+N63</f>
        <v>857551.36</v>
      </c>
      <c r="M63" s="246">
        <v>0</v>
      </c>
      <c r="N63" s="246">
        <v>857551.36</v>
      </c>
    </row>
    <row r="64" spans="1:14" ht="21" customHeight="1">
      <c r="A64" s="261"/>
      <c r="B64" s="262"/>
      <c r="C64" s="263"/>
      <c r="D64" s="247"/>
      <c r="E64" s="252"/>
      <c r="F64" s="247"/>
      <c r="G64" s="247"/>
      <c r="H64" s="252"/>
      <c r="I64" s="249"/>
      <c r="J64" s="247"/>
      <c r="K64" s="158"/>
      <c r="L64" s="247"/>
      <c r="M64" s="247"/>
      <c r="N64" s="247"/>
    </row>
    <row r="65" spans="1:14" ht="19.5" customHeight="1">
      <c r="A65" s="261" t="s">
        <v>33</v>
      </c>
      <c r="B65" s="262"/>
      <c r="C65" s="263"/>
      <c r="D65" s="74">
        <f>F65</f>
        <v>12830</v>
      </c>
      <c r="E65" s="115">
        <v>0</v>
      </c>
      <c r="F65" s="74">
        <v>12830</v>
      </c>
      <c r="G65" s="74">
        <f>I65</f>
        <v>14904.63</v>
      </c>
      <c r="H65" s="159">
        <v>0</v>
      </c>
      <c r="I65" s="99">
        <v>14904.63</v>
      </c>
      <c r="J65" s="92">
        <v>0</v>
      </c>
      <c r="K65" s="160">
        <v>0</v>
      </c>
      <c r="L65" s="99">
        <f>N65</f>
        <v>16340.11</v>
      </c>
      <c r="M65" s="161">
        <v>0</v>
      </c>
      <c r="N65" s="92">
        <v>16340.11</v>
      </c>
    </row>
    <row r="66" spans="1:14" ht="42.75" customHeight="1">
      <c r="A66" s="264" t="s">
        <v>74</v>
      </c>
      <c r="B66" s="265"/>
      <c r="C66" s="265"/>
      <c r="D66" s="74">
        <f>F66</f>
        <v>0</v>
      </c>
      <c r="E66" s="115">
        <v>0</v>
      </c>
      <c r="F66" s="74">
        <v>0</v>
      </c>
      <c r="G66" s="74">
        <f>I66</f>
        <v>11716.29</v>
      </c>
      <c r="H66" s="159">
        <v>0</v>
      </c>
      <c r="I66" s="99">
        <v>11716.29</v>
      </c>
      <c r="J66" s="92">
        <v>0</v>
      </c>
      <c r="K66" s="158">
        <v>0</v>
      </c>
      <c r="L66" s="121">
        <f>N66</f>
        <v>11716.29</v>
      </c>
      <c r="M66" s="161">
        <v>0</v>
      </c>
      <c r="N66" s="92">
        <v>11716.29</v>
      </c>
    </row>
    <row r="67" spans="1:14" ht="27.75" customHeight="1">
      <c r="A67" s="259" t="s">
        <v>91</v>
      </c>
      <c r="B67" s="260"/>
      <c r="C67" s="260"/>
      <c r="D67" s="74">
        <f>F67</f>
        <v>0</v>
      </c>
      <c r="E67" s="115">
        <v>0</v>
      </c>
      <c r="F67" s="74">
        <f>F68+F69</f>
        <v>0</v>
      </c>
      <c r="G67" s="105">
        <f>H67+I67</f>
        <v>216455.72999999998</v>
      </c>
      <c r="H67" s="159">
        <v>0</v>
      </c>
      <c r="I67" s="99">
        <f>I68+I69</f>
        <v>216455.72999999998</v>
      </c>
      <c r="J67" s="92"/>
      <c r="K67" s="158"/>
      <c r="L67" s="121">
        <f>N67</f>
        <v>217738.19999999998</v>
      </c>
      <c r="M67" s="161">
        <v>0</v>
      </c>
      <c r="N67" s="99">
        <f>+N68+N69</f>
        <v>217738.19999999998</v>
      </c>
    </row>
    <row r="68" spans="1:14" ht="21" customHeight="1">
      <c r="A68" s="264" t="s">
        <v>75</v>
      </c>
      <c r="B68" s="265"/>
      <c r="C68" s="265"/>
      <c r="D68" s="74">
        <f>F68</f>
        <v>0</v>
      </c>
      <c r="E68" s="115">
        <v>0</v>
      </c>
      <c r="F68" s="74">
        <v>0</v>
      </c>
      <c r="G68" s="105">
        <f>I68</f>
        <v>23284.52</v>
      </c>
      <c r="H68" s="159">
        <v>0</v>
      </c>
      <c r="I68" s="99">
        <v>23284.52</v>
      </c>
      <c r="J68" s="92">
        <v>0</v>
      </c>
      <c r="K68" s="160">
        <v>0</v>
      </c>
      <c r="L68" s="74">
        <f>N68</f>
        <v>23284.52</v>
      </c>
      <c r="M68" s="161">
        <v>0</v>
      </c>
      <c r="N68" s="92">
        <v>23284.52</v>
      </c>
    </row>
    <row r="69" spans="1:14" ht="15.75" customHeight="1">
      <c r="A69" s="261" t="s">
        <v>76</v>
      </c>
      <c r="B69" s="262"/>
      <c r="C69" s="263"/>
      <c r="D69" s="246">
        <f>F70</f>
        <v>0</v>
      </c>
      <c r="E69" s="251">
        <v>0</v>
      </c>
      <c r="F69" s="246">
        <v>0</v>
      </c>
      <c r="G69" s="105"/>
      <c r="H69" s="251">
        <v>0</v>
      </c>
      <c r="I69" s="248">
        <v>193171.21</v>
      </c>
      <c r="J69" s="246">
        <v>0</v>
      </c>
      <c r="K69" s="397">
        <v>0</v>
      </c>
      <c r="L69" s="246">
        <f>N69</f>
        <v>194453.68</v>
      </c>
      <c r="M69" s="395">
        <v>0</v>
      </c>
      <c r="N69" s="246">
        <v>194453.68</v>
      </c>
    </row>
    <row r="70" spans="1:30" ht="34.5" customHeight="1">
      <c r="A70" s="261"/>
      <c r="B70" s="262"/>
      <c r="C70" s="263"/>
      <c r="D70" s="247"/>
      <c r="E70" s="252"/>
      <c r="F70" s="247"/>
      <c r="G70" s="97">
        <f>I69</f>
        <v>193171.21</v>
      </c>
      <c r="H70" s="252"/>
      <c r="I70" s="249"/>
      <c r="J70" s="247"/>
      <c r="K70" s="398"/>
      <c r="L70" s="400"/>
      <c r="M70" s="396"/>
      <c r="N70" s="247"/>
      <c r="O70" s="1"/>
      <c r="P70" s="1"/>
      <c r="Q70" s="1"/>
      <c r="R70" s="1"/>
      <c r="S70" s="1"/>
      <c r="T70" s="1"/>
      <c r="U70" s="1"/>
      <c r="V70" s="1"/>
      <c r="W70" s="1"/>
      <c r="X70" s="1"/>
      <c r="Y70" s="1"/>
      <c r="Z70" s="1"/>
      <c r="AA70" s="1"/>
      <c r="AB70" s="1"/>
      <c r="AC70" s="1"/>
      <c r="AD70" s="1"/>
    </row>
    <row r="71" spans="1:30" s="19" customFormat="1" ht="19.5" customHeight="1">
      <c r="A71" s="237" t="s">
        <v>71</v>
      </c>
      <c r="B71" s="238"/>
      <c r="C71" s="238"/>
      <c r="D71" s="105">
        <f>F71</f>
        <v>35200</v>
      </c>
      <c r="E71" s="113">
        <v>0</v>
      </c>
      <c r="F71" s="105">
        <v>35200</v>
      </c>
      <c r="G71" s="105">
        <f>I71</f>
        <v>35200</v>
      </c>
      <c r="H71" s="113">
        <v>0</v>
      </c>
      <c r="I71" s="98">
        <v>35200</v>
      </c>
      <c r="J71" s="120">
        <v>0</v>
      </c>
      <c r="K71" s="163">
        <v>0</v>
      </c>
      <c r="L71" s="105">
        <f>N71</f>
        <v>35200</v>
      </c>
      <c r="M71" s="162">
        <v>0</v>
      </c>
      <c r="N71" s="120">
        <v>35200</v>
      </c>
      <c r="O71" s="1"/>
      <c r="P71" s="1"/>
      <c r="Q71" s="1"/>
      <c r="R71" s="1"/>
      <c r="S71" s="1"/>
      <c r="T71" s="1"/>
      <c r="U71" s="1"/>
      <c r="V71" s="1"/>
      <c r="W71" s="1"/>
      <c r="X71" s="1"/>
      <c r="Y71" s="1"/>
      <c r="Z71" s="1"/>
      <c r="AA71" s="1"/>
      <c r="AB71" s="1"/>
      <c r="AC71" s="1"/>
      <c r="AD71" s="1"/>
    </row>
    <row r="72" spans="1:14" s="1" customFormat="1" ht="52.5" customHeight="1" thickBot="1">
      <c r="A72" s="239" t="s">
        <v>90</v>
      </c>
      <c r="B72" s="236"/>
      <c r="C72" s="236"/>
      <c r="D72" s="106">
        <v>0</v>
      </c>
      <c r="E72" s="116">
        <v>0</v>
      </c>
      <c r="F72" s="106">
        <v>0</v>
      </c>
      <c r="G72" s="106">
        <v>0</v>
      </c>
      <c r="H72" s="116">
        <v>0</v>
      </c>
      <c r="I72" s="107">
        <v>0</v>
      </c>
      <c r="J72" s="164">
        <v>0</v>
      </c>
      <c r="K72" s="165">
        <v>0</v>
      </c>
      <c r="L72" s="105">
        <f>N72</f>
        <v>11000</v>
      </c>
      <c r="M72" s="166">
        <v>0</v>
      </c>
      <c r="N72" s="164">
        <v>11000</v>
      </c>
    </row>
    <row r="73" spans="1:14" s="18" customFormat="1" ht="21.75" customHeight="1" thickBot="1">
      <c r="A73" s="379" t="s">
        <v>6</v>
      </c>
      <c r="B73" s="380"/>
      <c r="C73" s="381"/>
      <c r="D73" s="103">
        <f>F73</f>
        <v>941030</v>
      </c>
      <c r="E73" s="117">
        <v>0</v>
      </c>
      <c r="F73" s="103">
        <f>F71+F61</f>
        <v>941030</v>
      </c>
      <c r="G73" s="103">
        <f>I73</f>
        <v>1169292.65</v>
      </c>
      <c r="H73" s="117">
        <v>0</v>
      </c>
      <c r="I73" s="108">
        <f>I61+I71</f>
        <v>1169292.65</v>
      </c>
      <c r="J73" s="167">
        <v>0</v>
      </c>
      <c r="K73" s="168">
        <v>0</v>
      </c>
      <c r="L73" s="103">
        <f>N73</f>
        <v>1149545.96</v>
      </c>
      <c r="M73" s="152">
        <v>0</v>
      </c>
      <c r="N73" s="103">
        <f>N72+N71+N61</f>
        <v>1149545.96</v>
      </c>
    </row>
    <row r="74" spans="1:14" s="63" customFormat="1" ht="21" customHeight="1" thickBot="1">
      <c r="A74" s="243" t="s">
        <v>7</v>
      </c>
      <c r="B74" s="244"/>
      <c r="C74" s="240"/>
      <c r="D74" s="169">
        <f>E74+F74</f>
        <v>106698538</v>
      </c>
      <c r="E74" s="170">
        <f>E59</f>
        <v>105757508</v>
      </c>
      <c r="F74" s="103">
        <f>F73</f>
        <v>941030</v>
      </c>
      <c r="G74" s="169">
        <f>H74+I74</f>
        <v>112822234.53</v>
      </c>
      <c r="H74" s="170">
        <f>H59</f>
        <v>111652941.88</v>
      </c>
      <c r="I74" s="103">
        <f>I73</f>
        <v>1169292.65</v>
      </c>
      <c r="J74" s="169">
        <f>K74</f>
        <v>0</v>
      </c>
      <c r="K74" s="171">
        <f>K59</f>
        <v>0</v>
      </c>
      <c r="L74" s="103">
        <f>M74+N74</f>
        <v>112726105.29999998</v>
      </c>
      <c r="M74" s="171">
        <f>M59</f>
        <v>111576559.33999999</v>
      </c>
      <c r="N74" s="169">
        <f>N73</f>
        <v>1149545.96</v>
      </c>
    </row>
    <row r="75" spans="1:14" s="5" customFormat="1" ht="43.5" customHeight="1" thickBot="1">
      <c r="A75" s="382">
        <v>3</v>
      </c>
      <c r="B75" s="382"/>
      <c r="C75" s="382"/>
      <c r="D75" s="382"/>
      <c r="E75" s="382"/>
      <c r="F75" s="382"/>
      <c r="G75" s="382"/>
      <c r="H75" s="382"/>
      <c r="I75" s="382"/>
      <c r="J75" s="382"/>
      <c r="K75" s="382"/>
      <c r="L75" s="382"/>
      <c r="M75" s="382"/>
      <c r="N75" s="382"/>
    </row>
    <row r="76" spans="1:18" s="3" customFormat="1" ht="19.5" customHeight="1" thickBot="1">
      <c r="A76" s="272" t="s">
        <v>37</v>
      </c>
      <c r="B76" s="241"/>
      <c r="C76" s="242"/>
      <c r="D76" s="235" t="str">
        <f>D46</f>
        <v>план на 2012 рік</v>
      </c>
      <c r="E76" s="303" t="s">
        <v>10</v>
      </c>
      <c r="F76" s="303"/>
      <c r="G76" s="235" t="str">
        <f>G46</f>
        <v>уточнений план на  2012 рік</v>
      </c>
      <c r="H76" s="303" t="s">
        <v>10</v>
      </c>
      <c r="I76" s="303"/>
      <c r="J76" s="235" t="s">
        <v>97</v>
      </c>
      <c r="K76" s="102" t="s">
        <v>10</v>
      </c>
      <c r="L76" s="388" t="s">
        <v>105</v>
      </c>
      <c r="M76" s="303" t="s">
        <v>10</v>
      </c>
      <c r="N76" s="306"/>
      <c r="O76" s="9"/>
      <c r="P76" s="302"/>
      <c r="Q76" s="299"/>
      <c r="R76" s="299"/>
    </row>
    <row r="77" spans="1:18" s="3" customFormat="1" ht="12.75" customHeight="1">
      <c r="A77" s="360"/>
      <c r="B77" s="361"/>
      <c r="C77" s="362"/>
      <c r="D77" s="273"/>
      <c r="E77" s="289" t="s">
        <v>11</v>
      </c>
      <c r="F77" s="294" t="s">
        <v>12</v>
      </c>
      <c r="G77" s="273"/>
      <c r="H77" s="391" t="s">
        <v>11</v>
      </c>
      <c r="I77" s="235" t="s">
        <v>12</v>
      </c>
      <c r="J77" s="273"/>
      <c r="K77" s="304" t="s">
        <v>11</v>
      </c>
      <c r="L77" s="389"/>
      <c r="M77" s="289" t="s">
        <v>11</v>
      </c>
      <c r="N77" s="307" t="s">
        <v>12</v>
      </c>
      <c r="O77" s="10"/>
      <c r="P77" s="302"/>
      <c r="Q77" s="300"/>
      <c r="R77" s="301"/>
    </row>
    <row r="78" spans="1:18" s="3" customFormat="1" ht="46.5" customHeight="1" thickBot="1">
      <c r="A78" s="363"/>
      <c r="B78" s="364"/>
      <c r="C78" s="365"/>
      <c r="D78" s="274"/>
      <c r="E78" s="290"/>
      <c r="F78" s="295"/>
      <c r="G78" s="274"/>
      <c r="H78" s="392"/>
      <c r="I78" s="274"/>
      <c r="J78" s="409"/>
      <c r="K78" s="305"/>
      <c r="L78" s="390"/>
      <c r="M78" s="290"/>
      <c r="N78" s="308"/>
      <c r="O78" s="10"/>
      <c r="P78" s="302"/>
      <c r="Q78" s="300"/>
      <c r="R78" s="301"/>
    </row>
    <row r="79" spans="1:18" ht="17.25" thickBot="1">
      <c r="A79" s="272" t="s">
        <v>8</v>
      </c>
      <c r="B79" s="241"/>
      <c r="C79" s="242"/>
      <c r="D79" s="172"/>
      <c r="E79" s="173"/>
      <c r="F79" s="173"/>
      <c r="G79" s="173"/>
      <c r="H79" s="174"/>
      <c r="I79" s="173"/>
      <c r="J79" s="173"/>
      <c r="K79" s="173"/>
      <c r="L79" s="174"/>
      <c r="M79" s="173"/>
      <c r="N79" s="219"/>
      <c r="O79" s="52"/>
      <c r="P79" s="53"/>
      <c r="Q79" s="7"/>
      <c r="R79" s="7"/>
    </row>
    <row r="80" spans="1:18" s="3" customFormat="1" ht="17.25" thickBot="1">
      <c r="A80" s="269" t="s">
        <v>9</v>
      </c>
      <c r="B80" s="270"/>
      <c r="C80" s="271"/>
      <c r="D80" s="87">
        <f>E80+F80</f>
        <v>11112477</v>
      </c>
      <c r="E80" s="176">
        <f>E81</f>
        <v>11105800</v>
      </c>
      <c r="F80" s="176">
        <f>F81</f>
        <v>6677</v>
      </c>
      <c r="G80" s="176">
        <f>H80+I80</f>
        <v>11984181.87</v>
      </c>
      <c r="H80" s="177">
        <f>H81</f>
        <v>11716482</v>
      </c>
      <c r="I80" s="176">
        <f>I81</f>
        <v>267699.87</v>
      </c>
      <c r="J80" s="87">
        <f>K80</f>
        <v>0</v>
      </c>
      <c r="K80" s="87">
        <f>K81</f>
        <v>0</v>
      </c>
      <c r="L80" s="111">
        <f>M80+N80</f>
        <v>11747651.03</v>
      </c>
      <c r="M80" s="176">
        <f>+M81</f>
        <v>11490451.16</v>
      </c>
      <c r="N80" s="200">
        <v>257199.87</v>
      </c>
      <c r="O80" s="54"/>
      <c r="P80" s="55"/>
      <c r="Q80" s="11"/>
      <c r="R80" s="11"/>
    </row>
    <row r="81" spans="1:18" s="3" customFormat="1" ht="17.25" thickBot="1">
      <c r="A81" s="266" t="s">
        <v>20</v>
      </c>
      <c r="B81" s="267"/>
      <c r="C81" s="268"/>
      <c r="D81" s="97">
        <f>+E81+F81</f>
        <v>11112477</v>
      </c>
      <c r="E81" s="178">
        <v>11105800</v>
      </c>
      <c r="F81" s="178">
        <v>6677</v>
      </c>
      <c r="G81" s="178">
        <f>H81+I81</f>
        <v>11984181.87</v>
      </c>
      <c r="H81" s="93">
        <v>11716482</v>
      </c>
      <c r="I81" s="178">
        <v>267699.87</v>
      </c>
      <c r="J81" s="87">
        <f aca="true" t="shared" si="11" ref="J81:J110">K81</f>
        <v>0</v>
      </c>
      <c r="K81" s="97"/>
      <c r="L81" s="109">
        <f>M81+N81</f>
        <v>11747651.03</v>
      </c>
      <c r="M81" s="178">
        <v>11490451.16</v>
      </c>
      <c r="N81" s="201">
        <v>257199.87</v>
      </c>
      <c r="O81" s="54"/>
      <c r="P81" s="53"/>
      <c r="Q81" s="7"/>
      <c r="R81" s="7"/>
    </row>
    <row r="82" spans="1:18" s="3" customFormat="1" ht="17.25" thickBot="1">
      <c r="A82" s="175" t="s">
        <v>34</v>
      </c>
      <c r="B82" s="179"/>
      <c r="C82" s="180"/>
      <c r="D82" s="87">
        <f>E82</f>
        <v>257478</v>
      </c>
      <c r="E82" s="181">
        <f>E84</f>
        <v>257478</v>
      </c>
      <c r="F82" s="176"/>
      <c r="G82" s="176">
        <f>H82+I82</f>
        <v>433960.44</v>
      </c>
      <c r="H82" s="181">
        <f>H83+H84</f>
        <v>422565.03</v>
      </c>
      <c r="I82" s="176">
        <f>I83+I84</f>
        <v>11395.41</v>
      </c>
      <c r="J82" s="87">
        <f t="shared" si="11"/>
        <v>0</v>
      </c>
      <c r="K82" s="87">
        <f>K83+K84</f>
        <v>0</v>
      </c>
      <c r="L82" s="111">
        <f>M82+N82</f>
        <v>411650.7</v>
      </c>
      <c r="M82" s="176">
        <f>+M83+M84</f>
        <v>405955.39</v>
      </c>
      <c r="N82" s="200">
        <v>5695.31</v>
      </c>
      <c r="O82" s="54"/>
      <c r="P82" s="55"/>
      <c r="Q82" s="11"/>
      <c r="R82" s="11"/>
    </row>
    <row r="83" spans="1:18" s="3" customFormat="1" ht="39" customHeight="1">
      <c r="A83" s="296" t="s">
        <v>48</v>
      </c>
      <c r="B83" s="296"/>
      <c r="C83" s="296"/>
      <c r="D83" s="225"/>
      <c r="E83" s="192"/>
      <c r="F83" s="191"/>
      <c r="G83" s="226">
        <f>H83+I83</f>
        <v>11395.41</v>
      </c>
      <c r="H83" s="192"/>
      <c r="I83" s="191">
        <v>11395.41</v>
      </c>
      <c r="J83" s="131"/>
      <c r="K83" s="119"/>
      <c r="L83" s="227">
        <f>+M83+N83</f>
        <v>5695.31</v>
      </c>
      <c r="M83" s="226"/>
      <c r="N83" s="228">
        <v>5695.31</v>
      </c>
      <c r="O83" s="54"/>
      <c r="P83" s="53"/>
      <c r="Q83" s="7"/>
      <c r="R83" s="7"/>
    </row>
    <row r="84" spans="1:18" s="3" customFormat="1" ht="23.25" customHeight="1" thickBot="1">
      <c r="A84" s="185" t="s">
        <v>41</v>
      </c>
      <c r="B84" s="186"/>
      <c r="C84" s="187"/>
      <c r="D84" s="139">
        <f>E84</f>
        <v>257478</v>
      </c>
      <c r="E84" s="182">
        <v>257478</v>
      </c>
      <c r="F84" s="183"/>
      <c r="G84" s="183">
        <f>H84</f>
        <v>422565.03</v>
      </c>
      <c r="H84" s="182">
        <v>422565.03</v>
      </c>
      <c r="I84" s="183"/>
      <c r="J84" s="190">
        <f t="shared" si="11"/>
        <v>0</v>
      </c>
      <c r="K84" s="139"/>
      <c r="L84" s="223">
        <f>+M84+N84</f>
        <v>405955.39</v>
      </c>
      <c r="M84" s="184">
        <v>405955.39</v>
      </c>
      <c r="N84" s="224"/>
      <c r="O84" s="54"/>
      <c r="P84" s="53"/>
      <c r="Q84" s="7"/>
      <c r="R84" s="7"/>
    </row>
    <row r="85" spans="1:18" s="3" customFormat="1" ht="21.75" customHeight="1" thickBot="1">
      <c r="A85" s="291" t="s">
        <v>21</v>
      </c>
      <c r="B85" s="292"/>
      <c r="C85" s="293"/>
      <c r="D85" s="141">
        <f>E85+F85</f>
        <v>87953547</v>
      </c>
      <c r="E85" s="188">
        <f>E104+E103+E102+E101+E100+E99+E98+E97+E96+E95+E94+E93+E92++E91+E90+E89+E88+E87</f>
        <v>86061420</v>
      </c>
      <c r="F85" s="188">
        <f>F104+F103+F102+F101+F100+F99+F98+F97+F96+F95+F94+F93+F92++F91+F90+F89+F88+F87+F86</f>
        <v>1892127</v>
      </c>
      <c r="G85" s="220">
        <f>H85+I85</f>
        <v>94077588.15</v>
      </c>
      <c r="H85" s="189">
        <f>H87+H88+H89+H90+H91+H92+H93+H94+H95+H96+H97+H98+H99+H100+H101+H102+H103+H104</f>
        <v>91803131.30000001</v>
      </c>
      <c r="I85" s="188">
        <f aca="true" t="shared" si="12" ref="I85:N85">I104+I103+I102+I101+I100+I99+I98+I97+I96+I95+I94+I93+I92++I91+I90+I89+I88+I87+I86</f>
        <v>2274456.85</v>
      </c>
      <c r="J85" s="188">
        <f t="shared" si="12"/>
        <v>0</v>
      </c>
      <c r="K85" s="188">
        <f t="shared" si="12"/>
        <v>0</v>
      </c>
      <c r="L85" s="188">
        <f t="shared" si="12"/>
        <v>93111803.14</v>
      </c>
      <c r="M85" s="188">
        <f t="shared" si="12"/>
        <v>91418178.22</v>
      </c>
      <c r="N85" s="188">
        <f t="shared" si="12"/>
        <v>1693624.9200000002</v>
      </c>
      <c r="O85" s="54"/>
      <c r="P85" s="55"/>
      <c r="Q85" s="12"/>
      <c r="R85" s="11"/>
    </row>
    <row r="86" spans="1:18" s="3" customFormat="1" ht="174.75" customHeight="1">
      <c r="A86" s="287" t="s">
        <v>46</v>
      </c>
      <c r="B86" s="288"/>
      <c r="C86" s="288"/>
      <c r="D86" s="119">
        <f>E86+F86</f>
        <v>125000</v>
      </c>
      <c r="E86" s="191"/>
      <c r="F86" s="94">
        <v>125000</v>
      </c>
      <c r="G86" s="191">
        <f>H86+I86</f>
        <v>84341.55</v>
      </c>
      <c r="H86" s="192"/>
      <c r="I86" s="193">
        <v>84341.55</v>
      </c>
      <c r="J86" s="131">
        <f t="shared" si="11"/>
        <v>0</v>
      </c>
      <c r="K86" s="147"/>
      <c r="L86" s="119">
        <f aca="true" t="shared" si="13" ref="L86:L95">M86+N86</f>
        <v>84341.55</v>
      </c>
      <c r="M86" s="194"/>
      <c r="N86" s="184">
        <v>84341.55</v>
      </c>
      <c r="O86" s="54"/>
      <c r="P86" s="53"/>
      <c r="Q86" s="13"/>
      <c r="R86" s="7"/>
    </row>
    <row r="87" spans="1:18" s="3" customFormat="1" ht="15.75" customHeight="1">
      <c r="A87" s="297" t="s">
        <v>35</v>
      </c>
      <c r="B87" s="298"/>
      <c r="C87" s="298"/>
      <c r="D87" s="74">
        <f>E87+F87</f>
        <v>807330</v>
      </c>
      <c r="E87" s="193">
        <v>807330</v>
      </c>
      <c r="F87" s="94"/>
      <c r="G87" s="193">
        <f>H87+I87</f>
        <v>912550.5</v>
      </c>
      <c r="H87" s="94">
        <v>912550.5</v>
      </c>
      <c r="I87" s="193"/>
      <c r="J87" s="71">
        <f t="shared" si="11"/>
        <v>0</v>
      </c>
      <c r="K87" s="101"/>
      <c r="L87" s="74">
        <f t="shared" si="13"/>
        <v>912550.5</v>
      </c>
      <c r="M87" s="94">
        <v>912550.5</v>
      </c>
      <c r="N87" s="193"/>
      <c r="O87" s="54"/>
      <c r="P87" s="53"/>
      <c r="Q87" s="14"/>
      <c r="R87" s="7"/>
    </row>
    <row r="88" spans="1:18" s="3" customFormat="1" ht="16.5">
      <c r="A88" s="354" t="s">
        <v>36</v>
      </c>
      <c r="B88" s="355"/>
      <c r="C88" s="356"/>
      <c r="D88" s="74">
        <f aca="true" t="shared" si="14" ref="D88:D94">E88</f>
        <v>12896100</v>
      </c>
      <c r="E88" s="184">
        <v>12896100</v>
      </c>
      <c r="F88" s="194"/>
      <c r="G88" s="193">
        <f aca="true" t="shared" si="15" ref="G88:G94">H88</f>
        <v>11567836.25</v>
      </c>
      <c r="H88" s="194">
        <v>11567836.25</v>
      </c>
      <c r="I88" s="193"/>
      <c r="J88" s="71">
        <f t="shared" si="11"/>
        <v>0</v>
      </c>
      <c r="K88" s="147"/>
      <c r="L88" s="75">
        <f t="shared" si="13"/>
        <v>11567836.25</v>
      </c>
      <c r="M88" s="194">
        <v>11567836.25</v>
      </c>
      <c r="N88" s="193"/>
      <c r="O88" s="54"/>
      <c r="P88" s="53"/>
      <c r="Q88" s="7"/>
      <c r="R88" s="7"/>
    </row>
    <row r="89" spans="1:18" s="3" customFormat="1" ht="16.5">
      <c r="A89" s="284" t="s">
        <v>45</v>
      </c>
      <c r="B89" s="285"/>
      <c r="C89" s="286"/>
      <c r="D89" s="74">
        <f t="shared" si="14"/>
        <v>35155200</v>
      </c>
      <c r="E89" s="193">
        <v>35155200</v>
      </c>
      <c r="F89" s="94"/>
      <c r="G89" s="193">
        <f t="shared" si="15"/>
        <v>39141328.25</v>
      </c>
      <c r="H89" s="94">
        <v>39141328.25</v>
      </c>
      <c r="I89" s="193"/>
      <c r="J89" s="71">
        <f t="shared" si="11"/>
        <v>0</v>
      </c>
      <c r="K89" s="101"/>
      <c r="L89" s="74">
        <f t="shared" si="13"/>
        <v>39141328.25</v>
      </c>
      <c r="M89" s="94">
        <v>39141328.25</v>
      </c>
      <c r="N89" s="184"/>
      <c r="O89" s="54"/>
      <c r="P89" s="53"/>
      <c r="Q89" s="7"/>
      <c r="R89" s="7"/>
    </row>
    <row r="90" spans="1:18" s="3" customFormat="1" ht="17.25" customHeight="1">
      <c r="A90" s="287" t="s">
        <v>47</v>
      </c>
      <c r="B90" s="288"/>
      <c r="C90" s="288"/>
      <c r="D90" s="74">
        <f t="shared" si="14"/>
        <v>5102400</v>
      </c>
      <c r="E90" s="178">
        <v>5102400</v>
      </c>
      <c r="F90" s="195"/>
      <c r="G90" s="193">
        <f t="shared" si="15"/>
        <v>5794053.35</v>
      </c>
      <c r="H90" s="94">
        <v>5794053.35</v>
      </c>
      <c r="I90" s="193"/>
      <c r="J90" s="71">
        <f t="shared" si="11"/>
        <v>0</v>
      </c>
      <c r="K90" s="156"/>
      <c r="L90" s="74">
        <f t="shared" si="13"/>
        <v>5794053.35</v>
      </c>
      <c r="M90" s="94">
        <v>5794053.35</v>
      </c>
      <c r="N90" s="178"/>
      <c r="O90" s="54"/>
      <c r="P90" s="53"/>
      <c r="Q90" s="7"/>
      <c r="R90" s="7"/>
    </row>
    <row r="91" spans="1:18" s="3" customFormat="1" ht="16.5">
      <c r="A91" s="284" t="s">
        <v>13</v>
      </c>
      <c r="B91" s="285"/>
      <c r="C91" s="286"/>
      <c r="D91" s="74">
        <f t="shared" si="14"/>
        <v>7007500</v>
      </c>
      <c r="E91" s="193">
        <v>7007500</v>
      </c>
      <c r="F91" s="94"/>
      <c r="G91" s="193">
        <f t="shared" si="15"/>
        <v>7888440.39</v>
      </c>
      <c r="H91" s="94">
        <v>7888440.39</v>
      </c>
      <c r="I91" s="193"/>
      <c r="J91" s="71">
        <f t="shared" si="11"/>
        <v>0</v>
      </c>
      <c r="K91" s="101"/>
      <c r="L91" s="74">
        <f t="shared" si="13"/>
        <v>7888440.39</v>
      </c>
      <c r="M91" s="94">
        <v>7888440.39</v>
      </c>
      <c r="N91" s="193"/>
      <c r="O91" s="54"/>
      <c r="P91" s="53"/>
      <c r="Q91" s="7"/>
      <c r="R91" s="7"/>
    </row>
    <row r="92" spans="1:18" s="3" customFormat="1" ht="16.5">
      <c r="A92" s="124" t="s">
        <v>26</v>
      </c>
      <c r="B92" s="122"/>
      <c r="C92" s="123"/>
      <c r="D92" s="74">
        <f t="shared" si="14"/>
        <v>574000</v>
      </c>
      <c r="E92" s="193">
        <v>574000</v>
      </c>
      <c r="F92" s="94"/>
      <c r="G92" s="193">
        <f t="shared" si="15"/>
        <v>713646.37</v>
      </c>
      <c r="H92" s="94">
        <v>713646.37</v>
      </c>
      <c r="I92" s="193"/>
      <c r="J92" s="71">
        <f t="shared" si="11"/>
        <v>0</v>
      </c>
      <c r="K92" s="101"/>
      <c r="L92" s="74">
        <f t="shared" si="13"/>
        <v>713646.37</v>
      </c>
      <c r="M92" s="94">
        <v>713646.37</v>
      </c>
      <c r="N92" s="193"/>
      <c r="O92" s="54"/>
      <c r="P92" s="53"/>
      <c r="Q92" s="7"/>
      <c r="R92" s="7"/>
    </row>
    <row r="93" spans="1:18" s="3" customFormat="1" ht="16.5">
      <c r="A93" s="297" t="s">
        <v>43</v>
      </c>
      <c r="B93" s="298"/>
      <c r="C93" s="298"/>
      <c r="D93" s="74">
        <f>E93</f>
        <v>55000</v>
      </c>
      <c r="E93" s="193">
        <v>55000</v>
      </c>
      <c r="F93" s="94"/>
      <c r="G93" s="193">
        <f t="shared" si="15"/>
        <v>61361.78</v>
      </c>
      <c r="H93" s="94">
        <v>61361.78</v>
      </c>
      <c r="I93" s="193"/>
      <c r="J93" s="71">
        <f t="shared" si="11"/>
        <v>0</v>
      </c>
      <c r="K93" s="101"/>
      <c r="L93" s="74">
        <f t="shared" si="13"/>
        <v>61361.78</v>
      </c>
      <c r="M93" s="94">
        <v>61361.78</v>
      </c>
      <c r="N93" s="193"/>
      <c r="O93" s="54"/>
      <c r="P93" s="53"/>
      <c r="Q93" s="7"/>
      <c r="R93" s="7"/>
    </row>
    <row r="94" spans="1:18" s="3" customFormat="1" ht="16.5">
      <c r="A94" s="284" t="s">
        <v>14</v>
      </c>
      <c r="B94" s="285"/>
      <c r="C94" s="286"/>
      <c r="D94" s="74">
        <f t="shared" si="14"/>
        <v>523300</v>
      </c>
      <c r="E94" s="193">
        <v>523300</v>
      </c>
      <c r="F94" s="94"/>
      <c r="G94" s="193">
        <f t="shared" si="15"/>
        <v>1042696.15</v>
      </c>
      <c r="H94" s="94">
        <v>1042696.15</v>
      </c>
      <c r="I94" s="193"/>
      <c r="J94" s="71">
        <f t="shared" si="11"/>
        <v>0</v>
      </c>
      <c r="K94" s="101"/>
      <c r="L94" s="74">
        <f t="shared" si="13"/>
        <v>1042696.15</v>
      </c>
      <c r="M94" s="94">
        <v>1042696.15</v>
      </c>
      <c r="N94" s="193"/>
      <c r="O94" s="54"/>
      <c r="P94" s="53"/>
      <c r="Q94" s="7"/>
      <c r="R94" s="7"/>
    </row>
    <row r="95" spans="1:18" s="3" customFormat="1" ht="16.5">
      <c r="A95" s="284" t="s">
        <v>15</v>
      </c>
      <c r="B95" s="285"/>
      <c r="C95" s="286"/>
      <c r="D95" s="74">
        <f aca="true" t="shared" si="16" ref="D95:D101">E95+F95</f>
        <v>307000</v>
      </c>
      <c r="E95" s="193">
        <v>307000</v>
      </c>
      <c r="F95" s="94"/>
      <c r="G95" s="193">
        <f aca="true" t="shared" si="17" ref="G95:G100">H95+I95</f>
        <v>221725</v>
      </c>
      <c r="H95" s="94">
        <v>221725</v>
      </c>
      <c r="I95" s="193"/>
      <c r="J95" s="71">
        <f t="shared" si="11"/>
        <v>0</v>
      </c>
      <c r="K95" s="101"/>
      <c r="L95" s="74">
        <f t="shared" si="13"/>
        <v>221148.57</v>
      </c>
      <c r="M95" s="94">
        <v>221148.57</v>
      </c>
      <c r="N95" s="193"/>
      <c r="O95" s="54"/>
      <c r="P95" s="53"/>
      <c r="Q95" s="14"/>
      <c r="R95" s="7"/>
    </row>
    <row r="96" spans="1:18" s="3" customFormat="1" ht="34.5" customHeight="1">
      <c r="A96" s="311" t="s">
        <v>50</v>
      </c>
      <c r="B96" s="311"/>
      <c r="C96" s="312"/>
      <c r="D96" s="74">
        <f t="shared" si="16"/>
        <v>2301720</v>
      </c>
      <c r="E96" s="193">
        <v>2266520</v>
      </c>
      <c r="F96" s="94">
        <v>35200</v>
      </c>
      <c r="G96" s="193">
        <f>H96+I96</f>
        <v>2373384.64</v>
      </c>
      <c r="H96" s="94">
        <v>2321381</v>
      </c>
      <c r="I96" s="193">
        <v>52003.64</v>
      </c>
      <c r="J96" s="71">
        <f t="shared" si="11"/>
        <v>0</v>
      </c>
      <c r="K96" s="101"/>
      <c r="L96" s="74">
        <f>M96+N96</f>
        <v>2206623.83</v>
      </c>
      <c r="M96" s="94">
        <v>2154684.24</v>
      </c>
      <c r="N96" s="193">
        <v>51939.59</v>
      </c>
      <c r="O96" s="54"/>
      <c r="P96" s="53"/>
      <c r="Q96" s="7"/>
      <c r="R96" s="7"/>
    </row>
    <row r="97" spans="1:18" s="3" customFormat="1" ht="19.5" customHeight="1">
      <c r="A97" s="285" t="s">
        <v>39</v>
      </c>
      <c r="B97" s="285"/>
      <c r="C97" s="286"/>
      <c r="D97" s="74">
        <f t="shared" si="16"/>
        <v>10900</v>
      </c>
      <c r="E97" s="193">
        <v>10900</v>
      </c>
      <c r="F97" s="94"/>
      <c r="G97" s="193">
        <f t="shared" si="17"/>
        <v>10900</v>
      </c>
      <c r="H97" s="94">
        <v>10900</v>
      </c>
      <c r="I97" s="193"/>
      <c r="J97" s="71">
        <f t="shared" si="11"/>
        <v>0</v>
      </c>
      <c r="K97" s="101"/>
      <c r="L97" s="74">
        <f>M97</f>
        <v>10814</v>
      </c>
      <c r="M97" s="94">
        <v>10814</v>
      </c>
      <c r="N97" s="193"/>
      <c r="O97" s="11"/>
      <c r="P97" s="53"/>
      <c r="Q97" s="13"/>
      <c r="R97" s="7"/>
    </row>
    <row r="98" spans="1:18" s="3" customFormat="1" ht="16.5">
      <c r="A98" s="313" t="s">
        <v>16</v>
      </c>
      <c r="B98" s="311"/>
      <c r="C98" s="312"/>
      <c r="D98" s="74">
        <f t="shared" si="16"/>
        <v>8800</v>
      </c>
      <c r="E98" s="193">
        <v>8800</v>
      </c>
      <c r="F98" s="94"/>
      <c r="G98" s="193">
        <f t="shared" si="17"/>
        <v>12600</v>
      </c>
      <c r="H98" s="94">
        <v>12600</v>
      </c>
      <c r="I98" s="193"/>
      <c r="J98" s="71">
        <f t="shared" si="11"/>
        <v>0</v>
      </c>
      <c r="K98" s="101"/>
      <c r="L98" s="74">
        <f aca="true" t="shared" si="18" ref="L98:L109">M98+N98</f>
        <v>7950</v>
      </c>
      <c r="M98" s="94">
        <v>7950</v>
      </c>
      <c r="N98" s="193"/>
      <c r="O98" s="54"/>
      <c r="P98" s="53"/>
      <c r="Q98" s="7"/>
      <c r="R98" s="7"/>
    </row>
    <row r="99" spans="1:18" s="3" customFormat="1" ht="36.75" customHeight="1">
      <c r="A99" s="287" t="s">
        <v>40</v>
      </c>
      <c r="B99" s="314"/>
      <c r="C99" s="314"/>
      <c r="D99" s="74">
        <f t="shared" si="16"/>
        <v>3000</v>
      </c>
      <c r="E99" s="193">
        <v>3000</v>
      </c>
      <c r="F99" s="94"/>
      <c r="G99" s="193">
        <f t="shared" si="17"/>
        <v>3000</v>
      </c>
      <c r="H99" s="94">
        <v>3000</v>
      </c>
      <c r="I99" s="193"/>
      <c r="J99" s="71">
        <f t="shared" si="11"/>
        <v>0</v>
      </c>
      <c r="K99" s="101"/>
      <c r="L99" s="75">
        <f t="shared" si="18"/>
        <v>3000</v>
      </c>
      <c r="M99" s="194">
        <v>3000</v>
      </c>
      <c r="N99" s="184"/>
      <c r="O99" s="54"/>
      <c r="P99" s="53"/>
      <c r="Q99" s="7"/>
      <c r="R99" s="7"/>
    </row>
    <row r="100" spans="1:18" s="3" customFormat="1" ht="16.5">
      <c r="A100" s="313" t="s">
        <v>42</v>
      </c>
      <c r="B100" s="311"/>
      <c r="C100" s="312"/>
      <c r="D100" s="74">
        <f t="shared" si="16"/>
        <v>2000</v>
      </c>
      <c r="E100" s="193">
        <v>2000</v>
      </c>
      <c r="F100" s="94"/>
      <c r="G100" s="193">
        <f t="shared" si="17"/>
        <v>2000</v>
      </c>
      <c r="H100" s="194">
        <v>2000</v>
      </c>
      <c r="I100" s="184"/>
      <c r="J100" s="71">
        <f t="shared" si="11"/>
        <v>0</v>
      </c>
      <c r="K100" s="101"/>
      <c r="L100" s="75">
        <f t="shared" si="18"/>
        <v>2000</v>
      </c>
      <c r="M100" s="194">
        <v>2000</v>
      </c>
      <c r="N100" s="184"/>
      <c r="O100" s="54"/>
      <c r="P100" s="53"/>
      <c r="Q100" s="7"/>
      <c r="R100" s="7"/>
    </row>
    <row r="101" spans="1:18" s="3" customFormat="1" ht="37.5" customHeight="1">
      <c r="A101" s="313" t="s">
        <v>101</v>
      </c>
      <c r="B101" s="311"/>
      <c r="C101" s="312"/>
      <c r="D101" s="74">
        <f t="shared" si="16"/>
        <v>8547527</v>
      </c>
      <c r="E101" s="193">
        <v>7959200</v>
      </c>
      <c r="F101" s="94">
        <v>588327</v>
      </c>
      <c r="G101" s="193">
        <f>H101+I101</f>
        <v>8774094.97</v>
      </c>
      <c r="H101" s="94">
        <v>7995179</v>
      </c>
      <c r="I101" s="193">
        <v>778915.97</v>
      </c>
      <c r="J101" s="71">
        <f t="shared" si="11"/>
        <v>0</v>
      </c>
      <c r="K101" s="101"/>
      <c r="L101" s="74">
        <f t="shared" si="18"/>
        <v>8506115.209999999</v>
      </c>
      <c r="M101" s="94">
        <v>7854768.81</v>
      </c>
      <c r="N101" s="193">
        <v>651346.4</v>
      </c>
      <c r="O101" s="54"/>
      <c r="P101" s="53"/>
      <c r="Q101" s="13"/>
      <c r="R101" s="7"/>
    </row>
    <row r="102" spans="1:18" s="3" customFormat="1" ht="49.5" customHeight="1">
      <c r="A102" s="311" t="s">
        <v>92</v>
      </c>
      <c r="B102" s="311"/>
      <c r="C102" s="312"/>
      <c r="D102" s="74">
        <f>E102</f>
        <v>306800</v>
      </c>
      <c r="E102" s="193">
        <v>306800</v>
      </c>
      <c r="F102" s="94"/>
      <c r="G102" s="193">
        <f>H102</f>
        <v>306800</v>
      </c>
      <c r="H102" s="94">
        <v>306800</v>
      </c>
      <c r="I102" s="193"/>
      <c r="J102" s="71">
        <f t="shared" si="11"/>
        <v>0</v>
      </c>
      <c r="K102" s="101"/>
      <c r="L102" s="221">
        <f t="shared" si="18"/>
        <v>292825.49</v>
      </c>
      <c r="M102" s="222">
        <v>292825.49</v>
      </c>
      <c r="N102" s="222"/>
      <c r="O102" s="54"/>
      <c r="P102" s="53"/>
      <c r="Q102" s="7"/>
      <c r="R102" s="7"/>
    </row>
    <row r="103" spans="1:18" s="3" customFormat="1" ht="32.25" customHeight="1">
      <c r="A103" s="312" t="s">
        <v>78</v>
      </c>
      <c r="B103" s="288"/>
      <c r="C103" s="357"/>
      <c r="D103" s="74">
        <f>E103</f>
        <v>1869000</v>
      </c>
      <c r="E103" s="193">
        <v>1869000</v>
      </c>
      <c r="F103" s="94">
        <v>1143600</v>
      </c>
      <c r="G103" s="193">
        <f>H103+I103</f>
        <v>3244397.69</v>
      </c>
      <c r="H103" s="94">
        <v>1885202</v>
      </c>
      <c r="I103" s="193">
        <v>1359195.69</v>
      </c>
      <c r="J103" s="71">
        <f t="shared" si="11"/>
        <v>0</v>
      </c>
      <c r="K103" s="101"/>
      <c r="L103" s="221">
        <f t="shared" si="18"/>
        <v>2732640.19</v>
      </c>
      <c r="M103" s="222">
        <v>1826642.81</v>
      </c>
      <c r="N103" s="222">
        <v>905997.38</v>
      </c>
      <c r="O103" s="54"/>
      <c r="P103" s="53"/>
      <c r="Q103" s="7"/>
      <c r="R103" s="7"/>
    </row>
    <row r="104" spans="1:18" s="3" customFormat="1" ht="33.75" customHeight="1" thickBot="1">
      <c r="A104" s="319" t="s">
        <v>79</v>
      </c>
      <c r="B104" s="320"/>
      <c r="C104" s="320"/>
      <c r="D104" s="105">
        <f>E104</f>
        <v>11207370</v>
      </c>
      <c r="E104" s="196">
        <v>11207370</v>
      </c>
      <c r="F104" s="197"/>
      <c r="G104" s="193">
        <f>H104</f>
        <v>11922431.26</v>
      </c>
      <c r="H104" s="197">
        <v>11922431.26</v>
      </c>
      <c r="I104" s="198"/>
      <c r="J104" s="199">
        <f t="shared" si="11"/>
        <v>0</v>
      </c>
      <c r="K104" s="156"/>
      <c r="L104" s="97">
        <f t="shared" si="18"/>
        <v>11922431.26</v>
      </c>
      <c r="M104" s="195">
        <v>11922431.26</v>
      </c>
      <c r="N104" s="178"/>
      <c r="O104" s="54"/>
      <c r="P104" s="53"/>
      <c r="Q104" s="7"/>
      <c r="R104" s="7"/>
    </row>
    <row r="105" spans="1:18" s="3" customFormat="1" ht="17.25" thickBot="1">
      <c r="A105" s="269" t="s">
        <v>22</v>
      </c>
      <c r="B105" s="270"/>
      <c r="C105" s="270"/>
      <c r="D105" s="111">
        <f aca="true" t="shared" si="19" ref="D105:D110">E105+F105</f>
        <v>40800</v>
      </c>
      <c r="E105" s="176">
        <f>E106</f>
        <v>40800</v>
      </c>
      <c r="F105" s="176"/>
      <c r="G105" s="200">
        <f>H105+I105</f>
        <v>173775.76</v>
      </c>
      <c r="H105" s="181">
        <f>H106</f>
        <v>162700</v>
      </c>
      <c r="I105" s="181">
        <f>I106</f>
        <v>11075.76</v>
      </c>
      <c r="J105" s="87">
        <f t="shared" si="11"/>
        <v>0</v>
      </c>
      <c r="K105" s="140">
        <f>K106</f>
        <v>0</v>
      </c>
      <c r="L105" s="87">
        <f t="shared" si="18"/>
        <v>136154.55</v>
      </c>
      <c r="M105" s="181">
        <f>M106</f>
        <v>136154.55</v>
      </c>
      <c r="N105" s="181">
        <f>N106</f>
        <v>0</v>
      </c>
      <c r="O105" s="54"/>
      <c r="P105" s="55"/>
      <c r="Q105" s="11"/>
      <c r="R105" s="11"/>
    </row>
    <row r="106" spans="1:18" s="3" customFormat="1" ht="24.75" customHeight="1" thickBot="1">
      <c r="A106" s="372" t="s">
        <v>93</v>
      </c>
      <c r="B106" s="373"/>
      <c r="C106" s="373"/>
      <c r="D106" s="109">
        <f t="shared" si="19"/>
        <v>40800</v>
      </c>
      <c r="E106" s="178">
        <v>40800</v>
      </c>
      <c r="F106" s="178"/>
      <c r="G106" s="201">
        <f>H106+I106</f>
        <v>173775.76</v>
      </c>
      <c r="H106" s="195">
        <v>162700</v>
      </c>
      <c r="I106" s="93">
        <v>11075.76</v>
      </c>
      <c r="J106" s="190">
        <f t="shared" si="11"/>
        <v>0</v>
      </c>
      <c r="K106" s="202"/>
      <c r="L106" s="139">
        <f t="shared" si="18"/>
        <v>136154.55</v>
      </c>
      <c r="M106" s="182">
        <v>136154.55</v>
      </c>
      <c r="N106" s="183">
        <v>0</v>
      </c>
      <c r="O106" s="54"/>
      <c r="P106" s="53"/>
      <c r="Q106" s="7"/>
      <c r="R106" s="7"/>
    </row>
    <row r="107" spans="1:18" s="3" customFormat="1" ht="17.25" thickBot="1">
      <c r="A107" s="315" t="s">
        <v>23</v>
      </c>
      <c r="B107" s="316"/>
      <c r="C107" s="316"/>
      <c r="D107" s="111">
        <f t="shared" si="19"/>
        <v>7334236</v>
      </c>
      <c r="E107" s="176">
        <f>E108+E109</f>
        <v>6525010</v>
      </c>
      <c r="F107" s="176">
        <f>F108+F109</f>
        <v>809226</v>
      </c>
      <c r="G107" s="200">
        <f>H107+I107</f>
        <v>7619309.97</v>
      </c>
      <c r="H107" s="181">
        <f>H108+H109</f>
        <v>6372507</v>
      </c>
      <c r="I107" s="177">
        <f>I108+I109</f>
        <v>1246802.97</v>
      </c>
      <c r="J107" s="87">
        <f t="shared" si="11"/>
        <v>0</v>
      </c>
      <c r="K107" s="140">
        <f>K108+K109</f>
        <v>0</v>
      </c>
      <c r="L107" s="87">
        <f t="shared" si="18"/>
        <v>7291057.77</v>
      </c>
      <c r="M107" s="200">
        <f>M108+M109</f>
        <v>6114978.87</v>
      </c>
      <c r="N107" s="200">
        <f>N108+N109</f>
        <v>1176078.9</v>
      </c>
      <c r="O107" s="54"/>
      <c r="P107" s="55"/>
      <c r="Q107" s="11"/>
      <c r="R107" s="11"/>
    </row>
    <row r="108" spans="1:18" s="3" customFormat="1" ht="24.75" customHeight="1">
      <c r="A108" s="317" t="s">
        <v>17</v>
      </c>
      <c r="B108" s="318"/>
      <c r="C108" s="318"/>
      <c r="D108" s="203">
        <f t="shared" si="19"/>
        <v>47000</v>
      </c>
      <c r="E108" s="184">
        <v>47000</v>
      </c>
      <c r="F108" s="184"/>
      <c r="G108" s="194">
        <f>H108+I108</f>
        <v>51000</v>
      </c>
      <c r="H108" s="191">
        <v>51000</v>
      </c>
      <c r="I108" s="194"/>
      <c r="J108" s="204">
        <f t="shared" si="11"/>
        <v>0</v>
      </c>
      <c r="K108" s="205"/>
      <c r="L108" s="119">
        <f t="shared" si="18"/>
        <v>44000</v>
      </c>
      <c r="M108" s="192">
        <v>44000</v>
      </c>
      <c r="N108" s="191"/>
      <c r="O108" s="54"/>
      <c r="P108" s="53"/>
      <c r="Q108" s="7"/>
      <c r="R108" s="7"/>
    </row>
    <row r="109" spans="1:18" s="3" customFormat="1" ht="41.25" customHeight="1" thickBot="1">
      <c r="A109" s="309" t="s">
        <v>18</v>
      </c>
      <c r="B109" s="309"/>
      <c r="C109" s="310"/>
      <c r="D109" s="113">
        <f t="shared" si="19"/>
        <v>7287236</v>
      </c>
      <c r="E109" s="196">
        <v>6478010</v>
      </c>
      <c r="F109" s="196">
        <v>809226</v>
      </c>
      <c r="G109" s="197">
        <f>H109+I109</f>
        <v>7568309.97</v>
      </c>
      <c r="H109" s="196">
        <v>6321507</v>
      </c>
      <c r="I109" s="197">
        <v>1246802.97</v>
      </c>
      <c r="J109" s="199">
        <f t="shared" si="11"/>
        <v>0</v>
      </c>
      <c r="K109" s="138"/>
      <c r="L109" s="105">
        <f t="shared" si="18"/>
        <v>7247057.77</v>
      </c>
      <c r="M109" s="197">
        <v>6070978.87</v>
      </c>
      <c r="N109" s="198">
        <v>1176078.9</v>
      </c>
      <c r="O109" s="54"/>
      <c r="P109" s="53"/>
      <c r="Q109" s="7"/>
      <c r="R109" s="7"/>
    </row>
    <row r="110" spans="1:18" s="62" customFormat="1" ht="25.5" customHeight="1" thickBot="1">
      <c r="A110" s="277" t="s">
        <v>19</v>
      </c>
      <c r="B110" s="278"/>
      <c r="C110" s="279"/>
      <c r="D110" s="117">
        <f t="shared" si="19"/>
        <v>106698538</v>
      </c>
      <c r="E110" s="206">
        <f>E80+E85+E105+E107+E82</f>
        <v>103990508</v>
      </c>
      <c r="F110" s="206">
        <f>F80+F85+F105+F107+F82</f>
        <v>2708030</v>
      </c>
      <c r="G110" s="207">
        <f>I110+H110</f>
        <v>114288816.19000001</v>
      </c>
      <c r="H110" s="206">
        <f>H80+H82+H85+H105+H107</f>
        <v>110477385.33000001</v>
      </c>
      <c r="I110" s="208">
        <f>I80+I82+I85+I105+I107</f>
        <v>3811430.8599999994</v>
      </c>
      <c r="J110" s="209">
        <f t="shared" si="11"/>
        <v>0.1</v>
      </c>
      <c r="K110" s="210">
        <f>K80+K85+K105+K107+K82+0.1</f>
        <v>0.1</v>
      </c>
      <c r="L110" s="206">
        <f>L80+L85+L105+L107+L82</f>
        <v>112698317.19</v>
      </c>
      <c r="M110" s="206">
        <f>M80+M85+M105+M107+M82</f>
        <v>109565718.19</v>
      </c>
      <c r="N110" s="206">
        <f>N80+N85+N105+N107+N82</f>
        <v>3132599</v>
      </c>
      <c r="O110" s="61"/>
      <c r="P110" s="60"/>
      <c r="Q110" s="60"/>
      <c r="R110" s="60"/>
    </row>
    <row r="111" spans="1:16" s="6" customFormat="1" ht="15.75" customHeight="1">
      <c r="A111" s="49"/>
      <c r="B111" s="49"/>
      <c r="C111" s="49"/>
      <c r="D111" s="50"/>
      <c r="E111" s="50"/>
      <c r="F111" s="50">
        <v>2708</v>
      </c>
      <c r="G111" s="64"/>
      <c r="H111" s="64"/>
      <c r="I111" s="50">
        <v>3352.1</v>
      </c>
      <c r="J111" s="50"/>
      <c r="K111" s="50">
        <v>27293.9</v>
      </c>
      <c r="L111" s="50" t="s">
        <v>94</v>
      </c>
      <c r="M111" s="50">
        <v>65775.8</v>
      </c>
      <c r="N111" s="50">
        <v>1361.1</v>
      </c>
      <c r="O111" s="56"/>
      <c r="P111" s="56"/>
    </row>
    <row r="112" spans="1:16" s="6" customFormat="1" ht="46.5" customHeight="1">
      <c r="A112" s="49"/>
      <c r="B112" s="49"/>
      <c r="C112" s="49"/>
      <c r="D112" s="50"/>
      <c r="E112" s="51"/>
      <c r="F112" s="51">
        <f>F111-F110</f>
        <v>-2705322</v>
      </c>
      <c r="G112" s="59"/>
      <c r="H112" s="51">
        <f>H111-H110</f>
        <v>-110477385.33000001</v>
      </c>
      <c r="I112" s="51">
        <f>I111-I110</f>
        <v>-3808078.7599999993</v>
      </c>
      <c r="J112" s="51"/>
      <c r="K112" s="51">
        <f>K110-K111</f>
        <v>-27293.800000000003</v>
      </c>
      <c r="L112" s="51"/>
      <c r="M112" s="59"/>
      <c r="N112" s="51">
        <f>N111-N110</f>
        <v>-3131237.9</v>
      </c>
      <c r="O112" s="56"/>
      <c r="P112" s="56"/>
    </row>
    <row r="113" spans="1:14" ht="30.75">
      <c r="A113" s="218" t="s">
        <v>108</v>
      </c>
      <c r="B113" s="218"/>
      <c r="C113" s="218"/>
      <c r="D113" s="218"/>
      <c r="E113" s="218"/>
      <c r="F113" s="218"/>
      <c r="G113" s="218"/>
      <c r="H113" s="218"/>
      <c r="I113" s="218"/>
      <c r="J113" s="218"/>
      <c r="K113" s="218"/>
      <c r="L113" s="218" t="s">
        <v>109</v>
      </c>
      <c r="M113" s="217"/>
      <c r="N113" s="218"/>
    </row>
    <row r="114" spans="1:14" ht="26.25">
      <c r="A114" s="245"/>
      <c r="B114" s="245"/>
      <c r="C114" s="245"/>
      <c r="D114" s="245"/>
      <c r="E114" s="245"/>
      <c r="F114" s="245"/>
      <c r="G114" s="245"/>
      <c r="H114" s="245"/>
      <c r="I114" s="245"/>
      <c r="J114" s="245"/>
      <c r="K114" s="245"/>
      <c r="L114" s="245"/>
      <c r="M114" s="245"/>
      <c r="N114" s="211"/>
    </row>
    <row r="115" spans="1:14" s="48" customFormat="1" ht="30.75">
      <c r="A115" s="231"/>
      <c r="B115" s="231"/>
      <c r="C115" s="231"/>
      <c r="D115" s="231"/>
      <c r="E115" s="231"/>
      <c r="F115" s="231"/>
      <c r="G115" s="231"/>
      <c r="H115" s="231"/>
      <c r="I115" s="231"/>
      <c r="J115" s="231"/>
      <c r="K115" s="231"/>
      <c r="L115" s="217"/>
      <c r="M115" s="211"/>
      <c r="N115" s="229"/>
    </row>
    <row r="116" spans="1:14" s="216" customFormat="1" ht="47.25" customHeight="1">
      <c r="A116" s="231"/>
      <c r="B116" s="231"/>
      <c r="C116" s="231"/>
      <c r="D116" s="232"/>
      <c r="E116" s="233"/>
      <c r="F116" s="233"/>
      <c r="G116" s="232"/>
      <c r="H116" s="232"/>
      <c r="I116" s="232"/>
      <c r="J116" s="232"/>
      <c r="K116" s="232"/>
      <c r="L116" s="231"/>
      <c r="M116" s="234"/>
      <c r="N116" s="230"/>
    </row>
    <row r="117" spans="1:14" ht="26.25">
      <c r="A117" s="276"/>
      <c r="B117" s="276"/>
      <c r="C117" s="276"/>
      <c r="D117" s="276"/>
      <c r="E117" s="276"/>
      <c r="F117" s="276"/>
      <c r="G117" s="276"/>
      <c r="H117" s="276"/>
      <c r="I117" s="276"/>
      <c r="J117" s="276"/>
      <c r="K117" s="276"/>
      <c r="L117" s="276"/>
      <c r="M117" s="276"/>
      <c r="N117" s="276"/>
    </row>
    <row r="118" spans="1:14" ht="26.25">
      <c r="A118" s="276"/>
      <c r="B118" s="276"/>
      <c r="C118" s="276"/>
      <c r="D118" s="276"/>
      <c r="E118" s="276"/>
      <c r="F118" s="276"/>
      <c r="G118" s="276"/>
      <c r="H118" s="276"/>
      <c r="I118" s="276"/>
      <c r="J118" s="276"/>
      <c r="K118" s="276"/>
      <c r="L118" s="276"/>
      <c r="M118" s="212"/>
      <c r="N118" s="212"/>
    </row>
    <row r="119" spans="1:14" ht="26.25">
      <c r="A119" s="65"/>
      <c r="B119" s="65"/>
      <c r="C119" s="65"/>
      <c r="D119" s="65"/>
      <c r="E119" s="65"/>
      <c r="F119" s="65"/>
      <c r="G119" s="65"/>
      <c r="H119" s="65"/>
      <c r="I119" s="65"/>
      <c r="J119" s="65"/>
      <c r="K119" s="65"/>
      <c r="L119" s="65"/>
      <c r="M119" s="66"/>
      <c r="N119" s="66"/>
    </row>
    <row r="120" spans="1:14" ht="26.25">
      <c r="A120" s="281"/>
      <c r="B120" s="281"/>
      <c r="C120" s="281"/>
      <c r="D120" s="281"/>
      <c r="E120" s="281"/>
      <c r="F120" s="281"/>
      <c r="G120" s="281"/>
      <c r="H120" s="281"/>
      <c r="I120" s="281"/>
      <c r="J120" s="281"/>
      <c r="K120" s="281"/>
      <c r="L120" s="281"/>
      <c r="M120" s="281"/>
      <c r="N120" s="281"/>
    </row>
    <row r="121" spans="1:14" ht="16.5">
      <c r="A121" s="283"/>
      <c r="B121" s="283"/>
      <c r="C121" s="283"/>
      <c r="D121" s="25"/>
      <c r="E121" s="25"/>
      <c r="F121" s="25"/>
      <c r="G121" s="25"/>
      <c r="H121" s="25"/>
      <c r="I121" s="23"/>
      <c r="J121" s="23"/>
      <c r="K121" s="23"/>
      <c r="L121" s="282"/>
      <c r="M121" s="282"/>
      <c r="N121" s="26"/>
    </row>
    <row r="122" spans="1:13" ht="17.25" customHeight="1">
      <c r="A122" s="283"/>
      <c r="B122" s="283"/>
      <c r="C122" s="283"/>
      <c r="D122" s="27"/>
      <c r="I122" s="28"/>
      <c r="J122" s="28"/>
      <c r="K122" s="28"/>
      <c r="L122" s="280"/>
      <c r="M122" s="280"/>
    </row>
    <row r="123" spans="1:3" ht="16.5">
      <c r="A123" s="275"/>
      <c r="B123" s="275"/>
      <c r="C123" s="275"/>
    </row>
    <row r="124" spans="1:3" ht="16.5">
      <c r="A124" s="33"/>
      <c r="B124" s="33"/>
      <c r="C124" s="33"/>
    </row>
    <row r="126" spans="1:14" s="2" customFormat="1" ht="16.5">
      <c r="A126" s="29"/>
      <c r="B126" s="29"/>
      <c r="C126" s="29"/>
      <c r="D126" s="21"/>
      <c r="E126" s="21"/>
      <c r="F126" s="21"/>
      <c r="G126" s="21"/>
      <c r="H126" s="21"/>
      <c r="I126" s="21"/>
      <c r="J126" s="21"/>
      <c r="K126" s="21"/>
      <c r="L126" s="21"/>
      <c r="M126" s="21"/>
      <c r="N126" s="21"/>
    </row>
  </sheetData>
  <sheetProtection/>
  <mergeCells count="179">
    <mergeCell ref="H1:N1"/>
    <mergeCell ref="H2:N2"/>
    <mergeCell ref="H3:N3"/>
    <mergeCell ref="H47:H48"/>
    <mergeCell ref="H10:H11"/>
    <mergeCell ref="I10:I11"/>
    <mergeCell ref="K10:K11"/>
    <mergeCell ref="I47:I48"/>
    <mergeCell ref="H7:I7"/>
    <mergeCell ref="I8:I9"/>
    <mergeCell ref="A23:C23"/>
    <mergeCell ref="A21:C21"/>
    <mergeCell ref="A13:C13"/>
    <mergeCell ref="H46:I46"/>
    <mergeCell ref="D46:D48"/>
    <mergeCell ref="E46:F46"/>
    <mergeCell ref="G46:G48"/>
    <mergeCell ref="F47:F48"/>
    <mergeCell ref="E47:E48"/>
    <mergeCell ref="A30:C30"/>
    <mergeCell ref="A12:C12"/>
    <mergeCell ref="A19:C19"/>
    <mergeCell ref="A14:C14"/>
    <mergeCell ref="A15:C15"/>
    <mergeCell ref="A16:C16"/>
    <mergeCell ref="A17:C17"/>
    <mergeCell ref="A18:C18"/>
    <mergeCell ref="A31:C31"/>
    <mergeCell ref="A37:C37"/>
    <mergeCell ref="A38:C38"/>
    <mergeCell ref="A33:C33"/>
    <mergeCell ref="A32:C32"/>
    <mergeCell ref="A36:C36"/>
    <mergeCell ref="A42:C42"/>
    <mergeCell ref="A39:C39"/>
    <mergeCell ref="A40:C40"/>
    <mergeCell ref="A41:C41"/>
    <mergeCell ref="A26:C26"/>
    <mergeCell ref="A27:C27"/>
    <mergeCell ref="A29:C29"/>
    <mergeCell ref="A25:C25"/>
    <mergeCell ref="H8:H9"/>
    <mergeCell ref="G7:G9"/>
    <mergeCell ref="L63:L64"/>
    <mergeCell ref="J46:J48"/>
    <mergeCell ref="M10:M11"/>
    <mergeCell ref="K47:K48"/>
    <mergeCell ref="L46:L48"/>
    <mergeCell ref="M46:N46"/>
    <mergeCell ref="N10:N11"/>
    <mergeCell ref="M47:M48"/>
    <mergeCell ref="N47:N48"/>
    <mergeCell ref="N8:N9"/>
    <mergeCell ref="L7:L9"/>
    <mergeCell ref="M7:N7"/>
    <mergeCell ref="J76:J78"/>
    <mergeCell ref="M63:M64"/>
    <mergeCell ref="N63:N64"/>
    <mergeCell ref="N69:N70"/>
    <mergeCell ref="M8:M9"/>
    <mergeCell ref="J7:J9"/>
    <mergeCell ref="K8:K9"/>
    <mergeCell ref="A10:C10"/>
    <mergeCell ref="D7:D9"/>
    <mergeCell ref="E8:E9"/>
    <mergeCell ref="A7:C9"/>
    <mergeCell ref="E10:E11"/>
    <mergeCell ref="E7:F7"/>
    <mergeCell ref="A11:C11"/>
    <mergeCell ref="L76:L78"/>
    <mergeCell ref="M77:M78"/>
    <mergeCell ref="H77:H78"/>
    <mergeCell ref="F8:F9"/>
    <mergeCell ref="F10:F11"/>
    <mergeCell ref="M69:M70"/>
    <mergeCell ref="J69:J70"/>
    <mergeCell ref="K69:K70"/>
    <mergeCell ref="J10:J11"/>
    <mergeCell ref="L69:L70"/>
    <mergeCell ref="A106:C106"/>
    <mergeCell ref="A28:C28"/>
    <mergeCell ref="A59:C59"/>
    <mergeCell ref="A62:C62"/>
    <mergeCell ref="A68:C68"/>
    <mergeCell ref="A73:C73"/>
    <mergeCell ref="A75:N75"/>
    <mergeCell ref="E76:F76"/>
    <mergeCell ref="A61:C61"/>
    <mergeCell ref="A44:C44"/>
    <mergeCell ref="A103:C103"/>
    <mergeCell ref="A94:C94"/>
    <mergeCell ref="A20:C20"/>
    <mergeCell ref="A24:C24"/>
    <mergeCell ref="A76:C78"/>
    <mergeCell ref="A69:C70"/>
    <mergeCell ref="A51:C51"/>
    <mergeCell ref="A53:C53"/>
    <mergeCell ref="A52:C52"/>
    <mergeCell ref="A22:C22"/>
    <mergeCell ref="A88:C88"/>
    <mergeCell ref="A91:C91"/>
    <mergeCell ref="A95:C95"/>
    <mergeCell ref="A102:C102"/>
    <mergeCell ref="A100:C100"/>
    <mergeCell ref="A93:C93"/>
    <mergeCell ref="A56:C56"/>
    <mergeCell ref="A63:C64"/>
    <mergeCell ref="A43:C43"/>
    <mergeCell ref="A57:C57"/>
    <mergeCell ref="A46:C48"/>
    <mergeCell ref="A60:C60"/>
    <mergeCell ref="A58:C58"/>
    <mergeCell ref="A55:C55"/>
    <mergeCell ref="A49:C49"/>
    <mergeCell ref="A54:C54"/>
    <mergeCell ref="A109:C109"/>
    <mergeCell ref="A96:C96"/>
    <mergeCell ref="A98:C98"/>
    <mergeCell ref="A99:C99"/>
    <mergeCell ref="A97:C97"/>
    <mergeCell ref="A105:C105"/>
    <mergeCell ref="A101:C101"/>
    <mergeCell ref="A107:C107"/>
    <mergeCell ref="A108:C108"/>
    <mergeCell ref="A104:C104"/>
    <mergeCell ref="A87:C87"/>
    <mergeCell ref="Q76:R76"/>
    <mergeCell ref="Q77:Q78"/>
    <mergeCell ref="R77:R78"/>
    <mergeCell ref="P76:P78"/>
    <mergeCell ref="H76:I76"/>
    <mergeCell ref="K77:K78"/>
    <mergeCell ref="M76:N76"/>
    <mergeCell ref="I77:I78"/>
    <mergeCell ref="N77:N78"/>
    <mergeCell ref="A121:C121"/>
    <mergeCell ref="A122:C122"/>
    <mergeCell ref="G76:G78"/>
    <mergeCell ref="A89:C89"/>
    <mergeCell ref="A86:C86"/>
    <mergeCell ref="A90:C90"/>
    <mergeCell ref="E77:E78"/>
    <mergeCell ref="A85:C85"/>
    <mergeCell ref="F77:F78"/>
    <mergeCell ref="A83:C83"/>
    <mergeCell ref="A71:C71"/>
    <mergeCell ref="A72:C72"/>
    <mergeCell ref="D76:D78"/>
    <mergeCell ref="A123:C123"/>
    <mergeCell ref="A117:N117"/>
    <mergeCell ref="A110:C110"/>
    <mergeCell ref="L122:M122"/>
    <mergeCell ref="A120:N120"/>
    <mergeCell ref="A118:L118"/>
    <mergeCell ref="L121:M121"/>
    <mergeCell ref="A81:C81"/>
    <mergeCell ref="A80:C80"/>
    <mergeCell ref="A79:C79"/>
    <mergeCell ref="A74:C74"/>
    <mergeCell ref="I69:I70"/>
    <mergeCell ref="A66:C66"/>
    <mergeCell ref="E69:E70"/>
    <mergeCell ref="D69:D70"/>
    <mergeCell ref="F69:F70"/>
    <mergeCell ref="F63:F64"/>
    <mergeCell ref="D63:D64"/>
    <mergeCell ref="A67:C67"/>
    <mergeCell ref="H69:H70"/>
    <mergeCell ref="A65:C65"/>
    <mergeCell ref="A114:M114"/>
    <mergeCell ref="J63:J64"/>
    <mergeCell ref="I63:I64"/>
    <mergeCell ref="A4:N4"/>
    <mergeCell ref="A5:N5"/>
    <mergeCell ref="H63:H64"/>
    <mergeCell ref="G63:G64"/>
    <mergeCell ref="A35:C35"/>
    <mergeCell ref="A34:C34"/>
    <mergeCell ref="E63:E64"/>
  </mergeCells>
  <printOptions horizontalCentered="1"/>
  <pageMargins left="0.7874015748031497" right="0.7874015748031497" top="1.1811023622047245" bottom="0.3937007874015748" header="0" footer="0"/>
  <pageSetup fitToHeight="3" horizontalDpi="600" verticalDpi="600" orientation="landscape" paperSize="9" scale="40" r:id="rId1"/>
  <rowBreaks count="2" manualBreakCount="2">
    <brk id="44" max="13" man="1"/>
    <brk id="7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2013-01-16T16:47:32Z</cp:lastPrinted>
  <dcterms:created xsi:type="dcterms:W3CDTF">2004-03-09T08:00:32Z</dcterms:created>
  <dcterms:modified xsi:type="dcterms:W3CDTF">2013-01-21T08:44:03Z</dcterms:modified>
  <cp:category/>
  <cp:version/>
  <cp:contentType/>
  <cp:contentStatus/>
</cp:coreProperties>
</file>