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иконком" sheetId="1" r:id="rId1"/>
  </sheets>
  <definedNames>
    <definedName name="Excel_BuiltIn_Print_Area">'виконком'!$A$1:$O$110</definedName>
    <definedName name="Excel_BuiltIn_Print_Area_1">'виконком'!$A$1:$O$110</definedName>
    <definedName name="_xlnm.Print_Area" localSheetId="0">'виконком'!$A$1:$P$119</definedName>
  </definedNames>
  <calcPr fullCalcOnLoad="1"/>
</workbook>
</file>

<file path=xl/sharedStrings.xml><?xml version="1.0" encoding="utf-8"?>
<sst xmlns="http://schemas.openxmlformats.org/spreadsheetml/2006/main" count="136" uniqueCount="102">
  <si>
    <t>Найменування</t>
  </si>
  <si>
    <t>в тому числі</t>
  </si>
  <si>
    <t>загальний фонд</t>
  </si>
  <si>
    <t>спеціальний фонд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</si>
  <si>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</si>
  <si>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</si>
  <si>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</si>
  <si>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</si>
  <si>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</si>
  <si>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</si>
  <si>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</si>
  <si>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</si>
  <si>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</si>
  <si>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</si>
  <si>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</si>
  <si>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</si>
  <si>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</si>
  <si>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</si>
  <si>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</si>
  <si>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</si>
  <si>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</si>
  <si>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</si>
  <si>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</si>
  <si>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</si>
  <si>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</si>
  <si>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 xml:space="preserve">Разом по спеціальному фонду </t>
  </si>
  <si>
    <t xml:space="preserve">Всього доходів </t>
  </si>
  <si>
    <t>ВИДАТКИ</t>
  </si>
  <si>
    <t>Державне управління - всього, в тому числі:</t>
  </si>
  <si>
    <t xml:space="preserve">Освіта, в тому числі: </t>
  </si>
  <si>
    <t>Соціальний захист та соціальне забезпечення - всього, в тому числі:</t>
  </si>
  <si>
    <t>Інші видатки на соціальний захист населення</t>
  </si>
  <si>
    <t>Культура і мистецтво - всього, в тому числі:</t>
  </si>
  <si>
    <t>Фізична культура і спорт -  всього, в тому числі:</t>
  </si>
  <si>
    <t>Разом видатків</t>
  </si>
  <si>
    <t>у т.ч.  бюджет розвитку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</si>
  <si>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</si>
  <si>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</si>
  <si>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</si>
  <si>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</si>
  <si>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Організація та проведення громадських робіт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</si>
  <si>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</si>
  <si>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</si>
  <si>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</si>
  <si>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Видатки на заходи, передбачені державними і місцевими програмами розвитку культури і мистецтва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</si>
  <si>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</si>
  <si>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ЗВІТ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</si>
  <si>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</si>
  <si>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</si>
  <si>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</si>
  <si>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Додаток</t>
  </si>
  <si>
    <t>до рішення виконкому районної у місті ради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</si>
  <si>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</si>
  <si>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</si>
  <si>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</si>
  <si>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</si>
  <si>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</si>
  <si>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 </t>
  </si>
  <si>
    <t>Єдиний податок з фізичних осіб 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</si>
  <si>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</si>
  <si>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</si>
  <si>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</si>
  <si>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допомоги у зв'язку з вагітністю і пологами</t>
  </si>
  <si>
    <t>Надання допомоги до досягнення дитиною трирічного віку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</si>
  <si>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</si>
  <si>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</si>
  <si>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</si>
  <si>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</si>
  <si>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</si>
  <si>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сім'ям</t>
  </si>
  <si>
    <t>Надання державної соціальної допомоги інвалідам з дитинства та дітям-інвалідам</t>
  </si>
  <si>
    <t>Надання допомоги по догляду за інвалідами I чи II групи внаслідок психічного розладу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</si>
  <si>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</si>
  <si>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</si>
  <si>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</si>
  <si>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інвалідам та дітям-інвалідам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</si>
  <si>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</si>
  <si>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</si>
  <si>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</si>
  <si>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</si>
  <si>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</si>
  <si>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і чоловіків</t>
  </si>
  <si>
    <t>Заходи державної політики з питань сім'ї</t>
  </si>
  <si>
    <t>Заходи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</si>
  <si>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</si>
  <si>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</si>
  <si>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</si>
  <si>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</si>
  <si>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</si>
  <si>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Житлово-комунальне господарство</t>
  </si>
  <si>
    <t>Благоустрій міст, сіл, селищ</t>
  </si>
  <si>
    <r>
      <t>2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</si>
  <si>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r>
      <t>3                                                                                                                                                   П</t>
    </r>
    <r>
      <rPr>
        <sz val="18"/>
        <rFont val="Times New Roman"/>
        <family val="1"/>
      </rPr>
      <t>родовження додатка</t>
    </r>
  </si>
  <si>
    <t>уточнений план загального фонду на  I півріччя 2017 року</t>
  </si>
  <si>
    <t>Туристичний збір, сплачений фізичними особами</t>
  </si>
  <si>
    <t>виконано за I півріччя 2017 року</t>
  </si>
  <si>
    <t>Керівництво і управління у відповідній сфері у містах, селищах, селах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</si>
  <si>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</si>
  <si>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</si>
  <si>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Керуюча справами виконкому районної у місті ради                                                                       О. Дуванова</t>
  </si>
  <si>
    <r>
      <t xml:space="preserve"> про виконання районного у місті бюджету за I півріччя 2017 року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грн.</t>
    </r>
  </si>
  <si>
    <t>від 16 серпня 2017 року  № 305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</si>
</sst>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9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8"/>
      <color indexed="8"/>
      <name val="Arial Cyr"/>
      <family val="2"/>
    </font>
    <font>
      <sz val="20"/>
      <name val="Times New Roman"/>
      <family val="1"/>
    </font>
    <font>
      <b/>
      <sz val="10"/>
      <name val="Arial Cyr"/>
      <family val="2"/>
    </font>
    <font>
      <b/>
      <sz val="13"/>
      <name val="Arial Cyr"/>
      <family val="2"/>
    </font>
    <font>
      <sz val="10"/>
      <color indexed="9"/>
      <name val="Arial Cyr"/>
      <family val="2"/>
    </font>
    <font>
      <b/>
      <i/>
      <sz val="13"/>
      <name val="Arial Cyr"/>
      <family val="2"/>
    </font>
    <font>
      <b/>
      <sz val="10"/>
      <color indexed="9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2"/>
      <color indexed="8"/>
      <name val="Bookman Old Style"/>
      <family val="1"/>
    </font>
    <font>
      <b/>
      <sz val="13"/>
      <name val="Arial"/>
      <family val="2"/>
    </font>
    <font>
      <sz val="13"/>
      <name val="Arial"/>
      <family val="2"/>
    </font>
    <font>
      <b/>
      <sz val="18"/>
      <name val="Times New Roman"/>
      <family val="1"/>
    </font>
    <font>
      <sz val="30"/>
      <color indexed="8"/>
      <name val="Times New Roman"/>
      <family val="1"/>
    </font>
    <font>
      <i/>
      <sz val="10"/>
      <color indexed="9"/>
      <name val="Arial Cyr"/>
      <family val="2"/>
    </font>
    <font>
      <i/>
      <sz val="10"/>
      <name val="Arial Cyr"/>
      <family val="2"/>
    </font>
    <font>
      <b/>
      <i/>
      <sz val="13"/>
      <name val="Arial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0"/>
    </font>
    <font>
      <sz val="14"/>
      <color indexed="9"/>
      <name val="Arial Cyr"/>
      <family val="2"/>
    </font>
    <font>
      <sz val="14"/>
      <name val="Arial Cyr"/>
      <family val="2"/>
    </font>
    <font>
      <b/>
      <i/>
      <sz val="14"/>
      <color indexed="9"/>
      <name val="Arial Cyr"/>
      <family val="2"/>
    </font>
    <font>
      <b/>
      <i/>
      <sz val="12"/>
      <name val="Arial Cyr"/>
      <family val="0"/>
    </font>
    <font>
      <b/>
      <i/>
      <sz val="15"/>
      <name val="Arial"/>
      <family val="2"/>
    </font>
    <font>
      <sz val="18"/>
      <name val="Arial Cyr"/>
      <family val="2"/>
    </font>
    <font>
      <b/>
      <sz val="14"/>
      <name val="Arial Cyr"/>
      <family val="2"/>
    </font>
    <font>
      <b/>
      <i/>
      <sz val="14"/>
      <name val="Arial"/>
      <family val="2"/>
    </font>
    <font>
      <sz val="22"/>
      <name val="Times New Roman"/>
      <family val="1"/>
    </font>
    <font>
      <sz val="18"/>
      <color indexed="8"/>
      <name val="Times New Roman"/>
      <family val="1"/>
    </font>
    <font>
      <sz val="30"/>
      <name val="Times New Roman"/>
      <family val="1"/>
    </font>
    <font>
      <sz val="16"/>
      <name val="Bookman Old Style"/>
      <family val="1"/>
    </font>
    <font>
      <b/>
      <sz val="30"/>
      <name val="Arial Cyr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sz val="30"/>
      <color theme="1"/>
      <name val="Arial Cyr"/>
      <family val="2"/>
    </font>
    <font>
      <sz val="13"/>
      <color theme="1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33" borderId="0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21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24" fillId="34" borderId="1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84" fillId="0" borderId="0" xfId="0" applyFont="1" applyBorder="1" applyAlignment="1">
      <alignment horizontal="left" vertical="top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0" fontId="86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13" fillId="33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16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" fillId="34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164" fontId="3" fillId="35" borderId="11" xfId="0" applyNumberFormat="1" applyFont="1" applyFill="1" applyBorder="1" applyAlignment="1">
      <alignment horizontal="right" vertical="center"/>
    </xf>
    <xf numFmtId="164" fontId="3" fillId="34" borderId="11" xfId="0" applyNumberFormat="1" applyFont="1" applyFill="1" applyBorder="1" applyAlignment="1">
      <alignment horizontal="right" vertical="center"/>
    </xf>
    <xf numFmtId="4" fontId="9" fillId="35" borderId="11" xfId="0" applyNumberFormat="1" applyFont="1" applyFill="1" applyBorder="1" applyAlignment="1">
      <alignment horizontal="right" vertical="center"/>
    </xf>
    <xf numFmtId="4" fontId="9" fillId="34" borderId="11" xfId="0" applyNumberFormat="1" applyFont="1" applyFill="1" applyBorder="1" applyAlignment="1">
      <alignment horizontal="right" vertical="center"/>
    </xf>
    <xf numFmtId="164" fontId="35" fillId="34" borderId="0" xfId="0" applyNumberFormat="1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64" fontId="37" fillId="35" borderId="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3" fillId="36" borderId="11" xfId="0" applyNumberFormat="1" applyFont="1" applyFill="1" applyBorder="1" applyAlignment="1">
      <alignment horizontal="right" vertical="center"/>
    </xf>
    <xf numFmtId="0" fontId="87" fillId="0" borderId="0" xfId="0" applyFont="1" applyBorder="1" applyAlignment="1">
      <alignment/>
    </xf>
    <xf numFmtId="4" fontId="9" fillId="0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/>
    </xf>
    <xf numFmtId="0" fontId="88" fillId="0" borderId="0" xfId="0" applyFont="1" applyBorder="1" applyAlignment="1">
      <alignment/>
    </xf>
    <xf numFmtId="4" fontId="7" fillId="37" borderId="11" xfId="0" applyNumberFormat="1" applyFont="1" applyFill="1" applyBorder="1" applyAlignment="1">
      <alignment horizontal="right" vertical="center"/>
    </xf>
    <xf numFmtId="4" fontId="7" fillId="38" borderId="11" xfId="0" applyNumberFormat="1" applyFont="1" applyFill="1" applyBorder="1" applyAlignment="1">
      <alignment horizontal="right" vertical="center"/>
    </xf>
    <xf numFmtId="4" fontId="7" fillId="39" borderId="11" xfId="0" applyNumberFormat="1" applyFont="1" applyFill="1" applyBorder="1" applyAlignment="1">
      <alignment horizontal="right" vertical="center"/>
    </xf>
    <xf numFmtId="4" fontId="9" fillId="37" borderId="11" xfId="0" applyNumberFormat="1" applyFont="1" applyFill="1" applyBorder="1" applyAlignment="1">
      <alignment horizontal="right" vertical="center"/>
    </xf>
    <xf numFmtId="4" fontId="9" fillId="38" borderId="11" xfId="0" applyNumberFormat="1" applyFont="1" applyFill="1" applyBorder="1" applyAlignment="1">
      <alignment horizontal="right" vertical="center"/>
    </xf>
    <xf numFmtId="4" fontId="34" fillId="37" borderId="11" xfId="0" applyNumberFormat="1" applyFont="1" applyFill="1" applyBorder="1" applyAlignment="1">
      <alignment horizontal="right" vertical="center"/>
    </xf>
    <xf numFmtId="4" fontId="3" fillId="37" borderId="11" xfId="0" applyNumberFormat="1" applyFont="1" applyFill="1" applyBorder="1" applyAlignment="1">
      <alignment horizontal="right" vertical="center"/>
    </xf>
    <xf numFmtId="4" fontId="34" fillId="37" borderId="11" xfId="0" applyNumberFormat="1" applyFont="1" applyFill="1" applyBorder="1" applyAlignment="1">
      <alignment horizontal="right" vertical="center"/>
    </xf>
    <xf numFmtId="0" fontId="45" fillId="34" borderId="0" xfId="0" applyFont="1" applyFill="1" applyBorder="1" applyAlignment="1">
      <alignment horizontal="left" vertical="top" wrapText="1"/>
    </xf>
    <xf numFmtId="0" fontId="45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 vertical="top"/>
    </xf>
    <xf numFmtId="0" fontId="47" fillId="34" borderId="0" xfId="0" applyFont="1" applyFill="1" applyAlignment="1">
      <alignment/>
    </xf>
    <xf numFmtId="164" fontId="47" fillId="34" borderId="0" xfId="0" applyNumberFormat="1" applyFont="1" applyFill="1" applyAlignment="1">
      <alignment/>
    </xf>
    <xf numFmtId="0" fontId="48" fillId="34" borderId="0" xfId="0" applyFont="1" applyFill="1" applyBorder="1" applyAlignment="1">
      <alignment horizontal="left"/>
    </xf>
    <xf numFmtId="164" fontId="48" fillId="34" borderId="0" xfId="0" applyNumberFormat="1" applyFont="1" applyFill="1" applyAlignment="1">
      <alignment horizontal="left"/>
    </xf>
    <xf numFmtId="164" fontId="3" fillId="34" borderId="0" xfId="0" applyNumberFormat="1" applyFont="1" applyFill="1" applyAlignment="1">
      <alignment horizontal="left"/>
    </xf>
    <xf numFmtId="0" fontId="7" fillId="35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left" vertical="center"/>
    </xf>
    <xf numFmtId="0" fontId="26" fillId="34" borderId="14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horizontal="left" vertical="center"/>
    </xf>
    <xf numFmtId="0" fontId="25" fillId="34" borderId="13" xfId="0" applyFont="1" applyFill="1" applyBorder="1" applyAlignment="1">
      <alignment horizontal="left" vertical="center"/>
    </xf>
    <xf numFmtId="0" fontId="25" fillId="34" borderId="14" xfId="0" applyFont="1" applyFill="1" applyBorder="1" applyAlignment="1">
      <alignment horizontal="left" vertical="center"/>
    </xf>
    <xf numFmtId="0" fontId="26" fillId="34" borderId="12" xfId="0" applyNumberFormat="1" applyFont="1" applyFill="1" applyBorder="1" applyAlignment="1" applyProtection="1">
      <alignment horizontal="left" vertical="center" wrapText="1"/>
      <protection/>
    </xf>
    <xf numFmtId="0" fontId="26" fillId="34" borderId="13" xfId="0" applyNumberFormat="1" applyFont="1" applyFill="1" applyBorder="1" applyAlignment="1" applyProtection="1">
      <alignment horizontal="left" vertical="center" wrapText="1"/>
      <protection/>
    </xf>
    <xf numFmtId="0" fontId="26" fillId="34" borderId="14" xfId="0" applyNumberFormat="1" applyFont="1" applyFill="1" applyBorder="1" applyAlignment="1" applyProtection="1">
      <alignment horizontal="left" vertical="center" wrapText="1"/>
      <protection/>
    </xf>
    <xf numFmtId="0" fontId="25" fillId="34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left" vertical="center" wrapText="1"/>
    </xf>
    <xf numFmtId="0" fontId="25" fillId="38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horizontal="left" vertical="center"/>
    </xf>
    <xf numFmtId="0" fontId="40" fillId="34" borderId="15" xfId="0" applyFont="1" applyFill="1" applyBorder="1" applyAlignment="1">
      <alignment horizontal="right" vertical="center"/>
    </xf>
    <xf numFmtId="0" fontId="42" fillId="38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left" vertical="center" wrapText="1"/>
    </xf>
    <xf numFmtId="0" fontId="39" fillId="37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left" vertical="center" wrapText="1"/>
    </xf>
    <xf numFmtId="0" fontId="26" fillId="34" borderId="14" xfId="0" applyFont="1" applyFill="1" applyBorder="1" applyAlignment="1">
      <alignment horizontal="left" vertical="center" wrapText="1"/>
    </xf>
    <xf numFmtId="0" fontId="25" fillId="38" borderId="11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31" fillId="34" borderId="12" xfId="0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 horizontal="left" vertical="center" wrapText="1"/>
    </xf>
    <xf numFmtId="0" fontId="31" fillId="34" borderId="14" xfId="0" applyFont="1" applyFill="1" applyBorder="1" applyAlignment="1">
      <alignment horizontal="left" vertical="center" wrapText="1"/>
    </xf>
    <xf numFmtId="0" fontId="25" fillId="38" borderId="12" xfId="0" applyFont="1" applyFill="1" applyBorder="1" applyAlignment="1">
      <alignment horizontal="left" vertical="center" wrapText="1"/>
    </xf>
    <xf numFmtId="0" fontId="25" fillId="38" borderId="13" xfId="0" applyFont="1" applyFill="1" applyBorder="1" applyAlignment="1">
      <alignment horizontal="left" vertical="center" wrapText="1"/>
    </xf>
    <xf numFmtId="0" fontId="25" fillId="38" borderId="14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6" fillId="34" borderId="12" xfId="0" applyNumberFormat="1" applyFont="1" applyFill="1" applyBorder="1" applyAlignment="1">
      <alignment horizontal="left" vertical="center" wrapText="1"/>
    </xf>
    <xf numFmtId="0" fontId="26" fillId="34" borderId="13" xfId="0" applyNumberFormat="1" applyFont="1" applyFill="1" applyBorder="1" applyAlignment="1">
      <alignment horizontal="left" vertical="center" wrapText="1"/>
    </xf>
    <xf numFmtId="0" fontId="26" fillId="34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0" fontId="26" fillId="40" borderId="16" xfId="0" applyFont="1" applyFill="1" applyBorder="1" applyAlignment="1">
      <alignment horizontal="left" vertical="center" wrapText="1"/>
    </xf>
    <xf numFmtId="0" fontId="26" fillId="40" borderId="17" xfId="0" applyFont="1" applyFill="1" applyBorder="1" applyAlignment="1">
      <alignment horizontal="left" vertical="center" wrapText="1"/>
    </xf>
    <xf numFmtId="0" fontId="26" fillId="40" borderId="18" xfId="0" applyFont="1" applyFill="1" applyBorder="1" applyAlignment="1">
      <alignment horizontal="left" vertical="center" wrapText="1"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0" fontId="25" fillId="0" borderId="20" xfId="0" applyNumberFormat="1" applyFont="1" applyFill="1" applyBorder="1" applyAlignment="1" applyProtection="1">
      <alignment horizontal="left" vertical="center" wrapText="1"/>
      <protection/>
    </xf>
    <xf numFmtId="0" fontId="25" fillId="0" borderId="21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40" borderId="22" xfId="0" applyFont="1" applyFill="1" applyBorder="1" applyAlignment="1">
      <alignment horizontal="left" vertical="center" wrapText="1"/>
    </xf>
    <xf numFmtId="0" fontId="26" fillId="40" borderId="23" xfId="0" applyFont="1" applyFill="1" applyBorder="1" applyAlignment="1">
      <alignment horizontal="left" vertical="center" wrapText="1"/>
    </xf>
    <xf numFmtId="0" fontId="26" fillId="40" borderId="24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left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1" fillId="34" borderId="12" xfId="0" applyFont="1" applyFill="1" applyBorder="1" applyAlignment="1">
      <alignment horizontal="left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top" wrapText="1"/>
    </xf>
    <xf numFmtId="0" fontId="28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0"/>
  <sheetViews>
    <sheetView tabSelected="1" view="pageBreakPreview" zoomScale="70" zoomScaleNormal="75" zoomScaleSheetLayoutView="70" zoomScalePageLayoutView="0" workbookViewId="0" topLeftCell="A4">
      <pane xSplit="3" ySplit="9" topLeftCell="D13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A4" sqref="A4"/>
    </sheetView>
  </sheetViews>
  <sheetFormatPr defaultColWidth="9.00390625" defaultRowHeight="12.75"/>
  <cols>
    <col min="1" max="2" width="9.125" style="1" customWidth="1"/>
    <col min="3" max="3" width="64.125" style="1" customWidth="1"/>
    <col min="4" max="4" width="22.375" style="2" customWidth="1"/>
    <col min="5" max="5" width="22.625" style="2" customWidth="1"/>
    <col min="6" max="6" width="18.25390625" style="2" customWidth="1"/>
    <col min="7" max="7" width="17.875" style="2" customWidth="1"/>
    <col min="8" max="8" width="22.125" style="3" customWidth="1"/>
    <col min="9" max="9" width="25.125" style="3" customWidth="1"/>
    <col min="10" max="10" width="18.125" style="3" customWidth="1"/>
    <col min="11" max="11" width="18.75390625" style="3" customWidth="1"/>
    <col min="12" max="12" width="26.875" style="3" customWidth="1"/>
    <col min="13" max="13" width="21.625" style="3" customWidth="1"/>
    <col min="14" max="14" width="22.125" style="3" customWidth="1"/>
    <col min="15" max="15" width="19.75390625" style="3" customWidth="1"/>
    <col min="16" max="16" width="19.375" style="3" customWidth="1"/>
    <col min="17" max="17" width="12.625" style="0" customWidth="1"/>
    <col min="18" max="18" width="17.875" style="0" customWidth="1"/>
    <col min="19" max="19" width="12.00390625" style="0" customWidth="1"/>
    <col min="20" max="20" width="13.125" style="0" customWidth="1"/>
  </cols>
  <sheetData>
    <row r="1" spans="1:20" ht="21.75" customHeight="1">
      <c r="A1" s="4"/>
      <c r="B1" s="5"/>
      <c r="C1" s="5"/>
      <c r="D1" s="6"/>
      <c r="E1" s="6"/>
      <c r="F1" s="6"/>
      <c r="G1" s="6"/>
      <c r="H1" s="7"/>
      <c r="I1" s="7"/>
      <c r="J1" s="167"/>
      <c r="K1" s="167"/>
      <c r="L1" s="167"/>
      <c r="M1" s="167"/>
      <c r="N1" s="167"/>
      <c r="O1" s="167"/>
      <c r="P1" s="167"/>
      <c r="Q1" s="8"/>
      <c r="R1" s="8"/>
      <c r="S1" s="8"/>
      <c r="T1" s="8"/>
    </row>
    <row r="2" spans="1:20" ht="21.75" customHeight="1">
      <c r="A2" s="5"/>
      <c r="B2" s="5"/>
      <c r="C2" s="5"/>
      <c r="D2" s="6"/>
      <c r="E2" s="6"/>
      <c r="F2" s="6"/>
      <c r="G2" s="6"/>
      <c r="H2" s="7"/>
      <c r="I2" s="7"/>
      <c r="J2" s="167"/>
      <c r="K2" s="167"/>
      <c r="L2" s="167"/>
      <c r="M2" s="167"/>
      <c r="N2" s="167"/>
      <c r="O2" s="167"/>
      <c r="P2" s="167"/>
      <c r="Q2" s="8"/>
      <c r="R2" s="8"/>
      <c r="S2" s="8"/>
      <c r="T2" s="8"/>
    </row>
    <row r="3" spans="1:20" ht="22.5" customHeight="1">
      <c r="A3" s="5"/>
      <c r="B3" s="5"/>
      <c r="C3" s="5"/>
      <c r="D3" s="6"/>
      <c r="E3" s="6"/>
      <c r="F3" s="6"/>
      <c r="G3" s="6"/>
      <c r="H3" s="7"/>
      <c r="I3" s="7"/>
      <c r="J3" s="167"/>
      <c r="K3" s="167"/>
      <c r="L3" s="167"/>
      <c r="M3" s="167"/>
      <c r="N3" s="167"/>
      <c r="O3" s="167"/>
      <c r="P3" s="167"/>
      <c r="Q3" s="8"/>
      <c r="R3" s="8"/>
      <c r="S3" s="8"/>
      <c r="T3" s="8"/>
    </row>
    <row r="4" spans="1:20" ht="24.75" customHeight="1">
      <c r="A4" s="5"/>
      <c r="B4" s="5"/>
      <c r="C4" s="5"/>
      <c r="D4" s="6"/>
      <c r="E4" s="6"/>
      <c r="F4" s="6"/>
      <c r="G4" s="6"/>
      <c r="H4" s="7"/>
      <c r="I4" s="7"/>
      <c r="J4" s="34"/>
      <c r="K4" s="34"/>
      <c r="L4" s="34"/>
      <c r="M4" s="95" t="s">
        <v>50</v>
      </c>
      <c r="O4" s="36"/>
      <c r="P4" s="37"/>
      <c r="Q4" s="8"/>
      <c r="R4" s="8"/>
      <c r="S4" s="8"/>
      <c r="T4" s="8"/>
    </row>
    <row r="5" spans="1:20" ht="25.5" customHeight="1">
      <c r="A5" s="5"/>
      <c r="B5" s="5"/>
      <c r="C5" s="5"/>
      <c r="D5" s="5"/>
      <c r="E5" s="76"/>
      <c r="F5" s="6"/>
      <c r="G5" s="6"/>
      <c r="H5" s="39"/>
      <c r="I5" s="39"/>
      <c r="J5" s="34"/>
      <c r="K5" s="34"/>
      <c r="L5" s="40"/>
      <c r="M5" s="95" t="s">
        <v>51</v>
      </c>
      <c r="O5" s="36"/>
      <c r="P5" s="36"/>
      <c r="Q5" s="8"/>
      <c r="R5" s="8"/>
      <c r="S5" s="8"/>
      <c r="T5" s="8"/>
    </row>
    <row r="6" spans="1:20" ht="27" customHeight="1">
      <c r="A6" s="5"/>
      <c r="B6" s="5"/>
      <c r="C6" s="5"/>
      <c r="D6" s="6"/>
      <c r="E6" s="6"/>
      <c r="F6" s="6"/>
      <c r="G6" s="6"/>
      <c r="H6" s="39"/>
      <c r="I6" s="39"/>
      <c r="J6" s="40"/>
      <c r="K6" s="34"/>
      <c r="L6" s="40"/>
      <c r="M6" s="95" t="s">
        <v>101</v>
      </c>
      <c r="O6" s="36"/>
      <c r="P6" s="36"/>
      <c r="Q6" s="8"/>
      <c r="R6" s="8"/>
      <c r="S6" s="8"/>
      <c r="T6" s="8"/>
    </row>
    <row r="7" spans="1:20" ht="5.25" customHeight="1">
      <c r="A7" s="5"/>
      <c r="B7" s="5"/>
      <c r="C7" s="5"/>
      <c r="D7" s="6"/>
      <c r="E7" s="6"/>
      <c r="F7" s="6"/>
      <c r="G7" s="6"/>
      <c r="H7" s="39"/>
      <c r="I7" s="39"/>
      <c r="J7" s="40"/>
      <c r="K7" s="34"/>
      <c r="L7" s="40"/>
      <c r="M7" s="34"/>
      <c r="O7" s="36"/>
      <c r="P7" s="36"/>
      <c r="Q7" s="8"/>
      <c r="R7" s="8"/>
      <c r="S7" s="8"/>
      <c r="T7" s="8"/>
    </row>
    <row r="8" spans="1:20" ht="21.75" customHeight="1">
      <c r="A8" s="168" t="s">
        <v>46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8"/>
      <c r="R8" s="8"/>
      <c r="S8" s="8"/>
      <c r="T8" s="8"/>
    </row>
    <row r="9" spans="1:20" ht="21" customHeight="1">
      <c r="A9" s="190" t="s">
        <v>100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8"/>
      <c r="R9" s="8"/>
      <c r="S9" s="8"/>
      <c r="T9" s="8"/>
    </row>
    <row r="10" spans="1:17" s="33" customFormat="1" ht="18.75" customHeight="1">
      <c r="A10" s="117" t="s">
        <v>0</v>
      </c>
      <c r="B10" s="117"/>
      <c r="C10" s="117"/>
      <c r="D10" s="114" t="s">
        <v>52</v>
      </c>
      <c r="E10" s="117" t="s">
        <v>1</v>
      </c>
      <c r="F10" s="117"/>
      <c r="G10" s="117"/>
      <c r="H10" s="114" t="s">
        <v>53</v>
      </c>
      <c r="I10" s="117" t="s">
        <v>1</v>
      </c>
      <c r="J10" s="117"/>
      <c r="K10" s="117"/>
      <c r="L10" s="115" t="s">
        <v>93</v>
      </c>
      <c r="M10" s="114" t="s">
        <v>95</v>
      </c>
      <c r="N10" s="117" t="s">
        <v>1</v>
      </c>
      <c r="O10" s="117"/>
      <c r="P10" s="117"/>
      <c r="Q10" s="32"/>
    </row>
    <row r="11" spans="1:17" s="33" customFormat="1" ht="7.5" customHeight="1">
      <c r="A11" s="117"/>
      <c r="B11" s="117"/>
      <c r="C11" s="117"/>
      <c r="D11" s="114"/>
      <c r="E11" s="115" t="s">
        <v>2</v>
      </c>
      <c r="F11" s="115" t="s">
        <v>3</v>
      </c>
      <c r="G11" s="116" t="s">
        <v>35</v>
      </c>
      <c r="H11" s="114"/>
      <c r="I11" s="115" t="s">
        <v>2</v>
      </c>
      <c r="J11" s="115" t="s">
        <v>3</v>
      </c>
      <c r="K11" s="116" t="s">
        <v>35</v>
      </c>
      <c r="L11" s="115"/>
      <c r="M11" s="114"/>
      <c r="N11" s="115" t="s">
        <v>2</v>
      </c>
      <c r="O11" s="115" t="s">
        <v>3</v>
      </c>
      <c r="P11" s="116" t="s">
        <v>35</v>
      </c>
      <c r="Q11" s="32"/>
    </row>
    <row r="12" spans="1:17" s="31" customFormat="1" ht="41.25" customHeight="1">
      <c r="A12" s="117"/>
      <c r="B12" s="117"/>
      <c r="C12" s="117"/>
      <c r="D12" s="114"/>
      <c r="E12" s="115"/>
      <c r="F12" s="115"/>
      <c r="G12" s="116"/>
      <c r="H12" s="114"/>
      <c r="I12" s="115"/>
      <c r="J12" s="115"/>
      <c r="K12" s="116"/>
      <c r="L12" s="115"/>
      <c r="M12" s="114"/>
      <c r="N12" s="115"/>
      <c r="O12" s="115"/>
      <c r="P12" s="116"/>
      <c r="Q12" s="32"/>
    </row>
    <row r="13" spans="1:16" s="8" customFormat="1" ht="20.25" customHeight="1">
      <c r="A13" s="151" t="s">
        <v>4</v>
      </c>
      <c r="B13" s="152"/>
      <c r="C13" s="153"/>
      <c r="D13" s="60"/>
      <c r="E13" s="59"/>
      <c r="F13" s="59"/>
      <c r="G13" s="59"/>
      <c r="H13" s="60"/>
      <c r="I13" s="59"/>
      <c r="J13" s="59"/>
      <c r="K13" s="59"/>
      <c r="L13" s="59"/>
      <c r="M13" s="60"/>
      <c r="N13" s="59"/>
      <c r="O13" s="59"/>
      <c r="P13" s="59"/>
    </row>
    <row r="14" spans="1:16" s="8" customFormat="1" ht="20.25" customHeight="1">
      <c r="A14" s="128" t="s">
        <v>5</v>
      </c>
      <c r="B14" s="128"/>
      <c r="C14" s="128"/>
      <c r="D14" s="60"/>
      <c r="E14" s="59"/>
      <c r="F14" s="59"/>
      <c r="G14" s="59"/>
      <c r="H14" s="60"/>
      <c r="I14" s="59"/>
      <c r="J14" s="59"/>
      <c r="K14" s="59"/>
      <c r="L14" s="59"/>
      <c r="M14" s="60"/>
      <c r="N14" s="59"/>
      <c r="O14" s="59"/>
      <c r="P14" s="59"/>
    </row>
    <row r="15" spans="1:16" s="8" customFormat="1" ht="22.5" customHeight="1">
      <c r="A15" s="130" t="s">
        <v>6</v>
      </c>
      <c r="B15" s="130"/>
      <c r="C15" s="130"/>
      <c r="D15" s="97">
        <f>E15+F15</f>
        <v>42791200</v>
      </c>
      <c r="E15" s="98">
        <f>E16</f>
        <v>42791200</v>
      </c>
      <c r="F15" s="98">
        <f aca="true" t="shared" si="0" ref="F15:P15">F16</f>
        <v>0</v>
      </c>
      <c r="G15" s="98">
        <f t="shared" si="0"/>
        <v>0</v>
      </c>
      <c r="H15" s="98">
        <f>H16</f>
        <v>36337900</v>
      </c>
      <c r="I15" s="98">
        <f t="shared" si="0"/>
        <v>36337900</v>
      </c>
      <c r="J15" s="98">
        <f t="shared" si="0"/>
        <v>0</v>
      </c>
      <c r="K15" s="98">
        <f t="shared" si="0"/>
        <v>0</v>
      </c>
      <c r="L15" s="98">
        <f t="shared" si="0"/>
        <v>20954400</v>
      </c>
      <c r="M15" s="98">
        <f t="shared" si="0"/>
        <v>21035806.380000003</v>
      </c>
      <c r="N15" s="98">
        <f t="shared" si="0"/>
        <v>21035806.380000003</v>
      </c>
      <c r="O15" s="98">
        <f t="shared" si="0"/>
        <v>0</v>
      </c>
      <c r="P15" s="98">
        <f t="shared" si="0"/>
        <v>0</v>
      </c>
    </row>
    <row r="16" spans="1:18" s="8" customFormat="1" ht="22.5" customHeight="1">
      <c r="A16" s="127" t="s">
        <v>36</v>
      </c>
      <c r="B16" s="127"/>
      <c r="C16" s="127"/>
      <c r="D16" s="65">
        <f>E16+F16</f>
        <v>42791200</v>
      </c>
      <c r="E16" s="64">
        <f>E17+E26+E29</f>
        <v>42791200</v>
      </c>
      <c r="F16" s="64">
        <f aca="true" t="shared" si="1" ref="F16:P16">F17+F26+F29</f>
        <v>0</v>
      </c>
      <c r="G16" s="64">
        <f t="shared" si="1"/>
        <v>0</v>
      </c>
      <c r="H16" s="64">
        <f t="shared" si="1"/>
        <v>36337900</v>
      </c>
      <c r="I16" s="90">
        <f t="shared" si="1"/>
        <v>36337900</v>
      </c>
      <c r="J16" s="90">
        <f t="shared" si="1"/>
        <v>0</v>
      </c>
      <c r="K16" s="90">
        <f t="shared" si="1"/>
        <v>0</v>
      </c>
      <c r="L16" s="90">
        <f t="shared" si="1"/>
        <v>20954400</v>
      </c>
      <c r="M16" s="90">
        <f t="shared" si="1"/>
        <v>21035806.380000003</v>
      </c>
      <c r="N16" s="90">
        <f t="shared" si="1"/>
        <v>21035806.380000003</v>
      </c>
      <c r="O16" s="90">
        <f t="shared" si="1"/>
        <v>0</v>
      </c>
      <c r="P16" s="90">
        <f t="shared" si="1"/>
        <v>0</v>
      </c>
      <c r="R16" s="28"/>
    </row>
    <row r="17" spans="1:16" s="8" customFormat="1" ht="20.25" customHeight="1">
      <c r="A17" s="131" t="s">
        <v>37</v>
      </c>
      <c r="B17" s="131"/>
      <c r="C17" s="131"/>
      <c r="D17" s="65">
        <f>SUM(D18:D25)</f>
        <v>6028400</v>
      </c>
      <c r="E17" s="65">
        <f aca="true" t="shared" si="2" ref="E17:P17">SUM(E18:E25)</f>
        <v>6028400</v>
      </c>
      <c r="F17" s="65">
        <f t="shared" si="2"/>
        <v>0</v>
      </c>
      <c r="G17" s="65">
        <f t="shared" si="2"/>
        <v>0</v>
      </c>
      <c r="H17" s="65">
        <f t="shared" si="2"/>
        <v>6028400</v>
      </c>
      <c r="I17" s="90">
        <f t="shared" si="2"/>
        <v>6028400</v>
      </c>
      <c r="J17" s="90">
        <f t="shared" si="2"/>
        <v>0</v>
      </c>
      <c r="K17" s="90">
        <f t="shared" si="2"/>
        <v>0</v>
      </c>
      <c r="L17" s="90">
        <f t="shared" si="2"/>
        <v>2608450</v>
      </c>
      <c r="M17" s="90">
        <f>SUM(M18:M25)</f>
        <v>2671787.2000000007</v>
      </c>
      <c r="N17" s="90">
        <f t="shared" si="2"/>
        <v>2671787.2000000007</v>
      </c>
      <c r="O17" s="90">
        <f t="shared" si="2"/>
        <v>0</v>
      </c>
      <c r="P17" s="90">
        <f t="shared" si="2"/>
        <v>0</v>
      </c>
    </row>
    <row r="18" spans="1:16" s="11" customFormat="1" ht="53.25" customHeight="1">
      <c r="A18" s="124" t="s">
        <v>41</v>
      </c>
      <c r="B18" s="125"/>
      <c r="C18" s="126"/>
      <c r="D18" s="79">
        <f>E18+F18</f>
        <v>35000</v>
      </c>
      <c r="E18" s="61">
        <v>35000</v>
      </c>
      <c r="F18" s="61">
        <v>0</v>
      </c>
      <c r="G18" s="61">
        <v>0</v>
      </c>
      <c r="H18" s="62">
        <f aca="true" t="shared" si="3" ref="H18:H25">I18+J18</f>
        <v>35000</v>
      </c>
      <c r="I18" s="91">
        <v>35000</v>
      </c>
      <c r="J18" s="91">
        <v>0</v>
      </c>
      <c r="K18" s="91"/>
      <c r="L18" s="91">
        <v>9000</v>
      </c>
      <c r="M18" s="92">
        <f aca="true" t="shared" si="4" ref="M18:M31">N18+O18</f>
        <v>39912.85</v>
      </c>
      <c r="N18" s="91">
        <v>39912.85</v>
      </c>
      <c r="O18" s="91">
        <v>0</v>
      </c>
      <c r="P18" s="91">
        <v>0</v>
      </c>
    </row>
    <row r="19" spans="1:16" s="11" customFormat="1" ht="54" customHeight="1">
      <c r="A19" s="124" t="s">
        <v>42</v>
      </c>
      <c r="B19" s="125"/>
      <c r="C19" s="126"/>
      <c r="D19" s="79">
        <f>E19+F19</f>
        <v>45000</v>
      </c>
      <c r="E19" s="61">
        <v>45000</v>
      </c>
      <c r="F19" s="61">
        <v>0</v>
      </c>
      <c r="G19" s="61">
        <v>0</v>
      </c>
      <c r="H19" s="62">
        <f t="shared" si="3"/>
        <v>45000</v>
      </c>
      <c r="I19" s="91">
        <v>45000</v>
      </c>
      <c r="J19" s="91">
        <v>0</v>
      </c>
      <c r="K19" s="91"/>
      <c r="L19" s="91">
        <v>11250</v>
      </c>
      <c r="M19" s="92">
        <f t="shared" si="4"/>
        <v>65100.78</v>
      </c>
      <c r="N19" s="91">
        <v>65100.78</v>
      </c>
      <c r="O19" s="91">
        <v>0</v>
      </c>
      <c r="P19" s="91">
        <v>0</v>
      </c>
    </row>
    <row r="20" spans="1:16" s="11" customFormat="1" ht="51" customHeight="1">
      <c r="A20" s="124" t="s">
        <v>45</v>
      </c>
      <c r="B20" s="125"/>
      <c r="C20" s="126"/>
      <c r="D20" s="79">
        <f>E20+F20</f>
        <v>180000</v>
      </c>
      <c r="E20" s="61">
        <v>180000</v>
      </c>
      <c r="F20" s="61">
        <v>0</v>
      </c>
      <c r="G20" s="61">
        <v>0</v>
      </c>
      <c r="H20" s="62">
        <f t="shared" si="3"/>
        <v>180000</v>
      </c>
      <c r="I20" s="91">
        <v>180000</v>
      </c>
      <c r="J20" s="91">
        <v>0</v>
      </c>
      <c r="K20" s="91"/>
      <c r="L20" s="91">
        <v>45000</v>
      </c>
      <c r="M20" s="92">
        <f t="shared" si="4"/>
        <v>56690.89</v>
      </c>
      <c r="N20" s="91">
        <v>56690.89</v>
      </c>
      <c r="O20" s="91">
        <v>0</v>
      </c>
      <c r="P20" s="91">
        <v>0</v>
      </c>
    </row>
    <row r="21" spans="1:16" s="11" customFormat="1" ht="53.25" customHeight="1">
      <c r="A21" s="124" t="s">
        <v>43</v>
      </c>
      <c r="B21" s="125"/>
      <c r="C21" s="126"/>
      <c r="D21" s="79">
        <f>E21+F21</f>
        <v>4623800</v>
      </c>
      <c r="E21" s="61">
        <v>4623800</v>
      </c>
      <c r="F21" s="61">
        <v>0</v>
      </c>
      <c r="G21" s="61">
        <v>0</v>
      </c>
      <c r="H21" s="62">
        <f t="shared" si="3"/>
        <v>4623800</v>
      </c>
      <c r="I21" s="91">
        <v>4623800</v>
      </c>
      <c r="J21" s="91">
        <v>0</v>
      </c>
      <c r="K21" s="91"/>
      <c r="L21" s="91">
        <v>2143800</v>
      </c>
      <c r="M21" s="92">
        <f t="shared" si="4"/>
        <v>2096349.26</v>
      </c>
      <c r="N21" s="91">
        <v>2096349.26</v>
      </c>
      <c r="O21" s="91">
        <v>0</v>
      </c>
      <c r="P21" s="91">
        <v>0</v>
      </c>
    </row>
    <row r="22" spans="1:16" s="8" customFormat="1" ht="24" customHeight="1">
      <c r="A22" s="132" t="s">
        <v>7</v>
      </c>
      <c r="B22" s="132"/>
      <c r="C22" s="132"/>
      <c r="D22" s="62">
        <f aca="true" t="shared" si="5" ref="D22:D32">E22</f>
        <v>119800</v>
      </c>
      <c r="E22" s="61">
        <v>119800</v>
      </c>
      <c r="F22" s="61">
        <v>0</v>
      </c>
      <c r="G22" s="61">
        <v>0</v>
      </c>
      <c r="H22" s="62">
        <f t="shared" si="3"/>
        <v>119800</v>
      </c>
      <c r="I22" s="91">
        <v>119800</v>
      </c>
      <c r="J22" s="91">
        <v>0</v>
      </c>
      <c r="K22" s="91"/>
      <c r="L22" s="91">
        <v>52000</v>
      </c>
      <c r="M22" s="91">
        <f t="shared" si="4"/>
        <v>54779.91</v>
      </c>
      <c r="N22" s="91">
        <v>54779.91</v>
      </c>
      <c r="O22" s="91">
        <v>0</v>
      </c>
      <c r="P22" s="91">
        <v>0</v>
      </c>
    </row>
    <row r="23" spans="1:16" s="8" customFormat="1" ht="21.75" customHeight="1">
      <c r="A23" s="132" t="s">
        <v>8</v>
      </c>
      <c r="B23" s="132"/>
      <c r="C23" s="132"/>
      <c r="D23" s="62">
        <f t="shared" si="5"/>
        <v>913100</v>
      </c>
      <c r="E23" s="61">
        <v>913100</v>
      </c>
      <c r="F23" s="61">
        <v>0</v>
      </c>
      <c r="G23" s="61">
        <v>0</v>
      </c>
      <c r="H23" s="62">
        <f t="shared" si="3"/>
        <v>913100</v>
      </c>
      <c r="I23" s="91">
        <v>913100</v>
      </c>
      <c r="J23" s="91">
        <v>0</v>
      </c>
      <c r="K23" s="91"/>
      <c r="L23" s="91">
        <v>305600</v>
      </c>
      <c r="M23" s="91">
        <f t="shared" si="4"/>
        <v>311862.35</v>
      </c>
      <c r="N23" s="91">
        <v>311862.35</v>
      </c>
      <c r="O23" s="91">
        <v>0</v>
      </c>
      <c r="P23" s="91">
        <v>0</v>
      </c>
    </row>
    <row r="24" spans="1:16" s="8" customFormat="1" ht="22.5" customHeight="1">
      <c r="A24" s="132" t="s">
        <v>9</v>
      </c>
      <c r="B24" s="132"/>
      <c r="C24" s="132"/>
      <c r="D24" s="62">
        <f t="shared" si="5"/>
        <v>25000</v>
      </c>
      <c r="E24" s="61">
        <v>25000</v>
      </c>
      <c r="F24" s="61">
        <v>0</v>
      </c>
      <c r="G24" s="61">
        <v>0</v>
      </c>
      <c r="H24" s="62">
        <f t="shared" si="3"/>
        <v>25000</v>
      </c>
      <c r="I24" s="91">
        <v>25000</v>
      </c>
      <c r="J24" s="91">
        <v>0</v>
      </c>
      <c r="K24" s="91"/>
      <c r="L24" s="91">
        <v>10600</v>
      </c>
      <c r="M24" s="91">
        <f t="shared" si="4"/>
        <v>10954.39</v>
      </c>
      <c r="N24" s="91">
        <v>10954.39</v>
      </c>
      <c r="O24" s="91">
        <v>0</v>
      </c>
      <c r="P24" s="91">
        <v>0</v>
      </c>
    </row>
    <row r="25" spans="1:16" s="8" customFormat="1" ht="24" customHeight="1">
      <c r="A25" s="132" t="s">
        <v>10</v>
      </c>
      <c r="B25" s="132"/>
      <c r="C25" s="132"/>
      <c r="D25" s="62">
        <f t="shared" si="5"/>
        <v>86700</v>
      </c>
      <c r="E25" s="61">
        <v>86700</v>
      </c>
      <c r="F25" s="61">
        <v>0</v>
      </c>
      <c r="G25" s="61">
        <v>0</v>
      </c>
      <c r="H25" s="62">
        <f t="shared" si="3"/>
        <v>86700</v>
      </c>
      <c r="I25" s="91">
        <v>86700</v>
      </c>
      <c r="J25" s="91">
        <v>0</v>
      </c>
      <c r="K25" s="91"/>
      <c r="L25" s="91">
        <v>31200</v>
      </c>
      <c r="M25" s="91">
        <f t="shared" si="4"/>
        <v>36136.77</v>
      </c>
      <c r="N25" s="91">
        <v>36136.77</v>
      </c>
      <c r="O25" s="91">
        <v>0</v>
      </c>
      <c r="P25" s="91">
        <v>0</v>
      </c>
    </row>
    <row r="26" spans="1:16" s="9" customFormat="1" ht="24" customHeight="1">
      <c r="A26" s="181" t="s">
        <v>54</v>
      </c>
      <c r="B26" s="182"/>
      <c r="C26" s="183"/>
      <c r="D26" s="63">
        <f t="shared" si="5"/>
        <v>1400</v>
      </c>
      <c r="E26" s="64">
        <f>E27</f>
        <v>1400</v>
      </c>
      <c r="F26" s="64">
        <f>F27</f>
        <v>0</v>
      </c>
      <c r="G26" s="64">
        <f>G27</f>
        <v>0</v>
      </c>
      <c r="H26" s="65">
        <f>I26</f>
        <v>1400</v>
      </c>
      <c r="I26" s="90">
        <f>I27+I28</f>
        <v>1400</v>
      </c>
      <c r="J26" s="90">
        <f>J27+J28</f>
        <v>0</v>
      </c>
      <c r="K26" s="90">
        <f>K27+K28</f>
        <v>0</v>
      </c>
      <c r="L26" s="90">
        <f>L27+L28</f>
        <v>600</v>
      </c>
      <c r="M26" s="93">
        <f>N26+O26</f>
        <v>8716.19</v>
      </c>
      <c r="N26" s="90">
        <f>N27+N28</f>
        <v>8716.19</v>
      </c>
      <c r="O26" s="90">
        <f>O27+O28</f>
        <v>0</v>
      </c>
      <c r="P26" s="90">
        <f>P27+P28</f>
        <v>0</v>
      </c>
    </row>
    <row r="27" spans="1:16" s="8" customFormat="1" ht="19.5" customHeight="1">
      <c r="A27" s="184" t="s">
        <v>55</v>
      </c>
      <c r="B27" s="185"/>
      <c r="C27" s="186"/>
      <c r="D27" s="62">
        <f t="shared" si="5"/>
        <v>1400</v>
      </c>
      <c r="E27" s="61">
        <v>1400</v>
      </c>
      <c r="F27" s="61">
        <v>0</v>
      </c>
      <c r="G27" s="61">
        <v>0</v>
      </c>
      <c r="H27" s="62">
        <f>I27</f>
        <v>1400</v>
      </c>
      <c r="I27" s="91">
        <v>1400</v>
      </c>
      <c r="J27" s="91">
        <v>0</v>
      </c>
      <c r="K27" s="91">
        <v>0</v>
      </c>
      <c r="L27" s="91">
        <v>600</v>
      </c>
      <c r="M27" s="91">
        <f t="shared" si="4"/>
        <v>0</v>
      </c>
      <c r="N27" s="91">
        <v>0</v>
      </c>
      <c r="O27" s="91">
        <v>0</v>
      </c>
      <c r="P27" s="91">
        <v>0</v>
      </c>
    </row>
    <row r="28" spans="1:16" s="8" customFormat="1" ht="21" customHeight="1">
      <c r="A28" s="184" t="s">
        <v>94</v>
      </c>
      <c r="B28" s="185"/>
      <c r="C28" s="186"/>
      <c r="D28" s="62">
        <f t="shared" si="5"/>
        <v>0</v>
      </c>
      <c r="E28" s="61">
        <v>0</v>
      </c>
      <c r="F28" s="61">
        <v>0</v>
      </c>
      <c r="G28" s="61">
        <v>0</v>
      </c>
      <c r="H28" s="62">
        <f>I28</f>
        <v>0</v>
      </c>
      <c r="I28" s="91">
        <v>0</v>
      </c>
      <c r="J28" s="91">
        <v>0</v>
      </c>
      <c r="K28" s="91"/>
      <c r="L28" s="91"/>
      <c r="M28" s="91">
        <f t="shared" si="4"/>
        <v>8716.19</v>
      </c>
      <c r="N28" s="91">
        <v>8716.19</v>
      </c>
      <c r="O28" s="91">
        <v>0</v>
      </c>
      <c r="P28" s="91">
        <v>0</v>
      </c>
    </row>
    <row r="29" spans="1:16" s="9" customFormat="1" ht="21" customHeight="1">
      <c r="A29" s="178" t="s">
        <v>56</v>
      </c>
      <c r="B29" s="179"/>
      <c r="C29" s="180"/>
      <c r="D29" s="65">
        <f t="shared" si="5"/>
        <v>36761400</v>
      </c>
      <c r="E29" s="64">
        <f>E30+E31</f>
        <v>36761400</v>
      </c>
      <c r="F29" s="64">
        <f>F30+F31</f>
        <v>0</v>
      </c>
      <c r="G29" s="64">
        <f>G30+G31</f>
        <v>0</v>
      </c>
      <c r="H29" s="65">
        <f>I29+J29</f>
        <v>30308100</v>
      </c>
      <c r="I29" s="90">
        <f>I30+I31</f>
        <v>30308100</v>
      </c>
      <c r="J29" s="90">
        <f>J30+J31</f>
        <v>0</v>
      </c>
      <c r="K29" s="90">
        <f>K30+K31</f>
        <v>0</v>
      </c>
      <c r="L29" s="90">
        <f>L30+L31</f>
        <v>18345350</v>
      </c>
      <c r="M29" s="93">
        <f t="shared" si="4"/>
        <v>18355302.990000002</v>
      </c>
      <c r="N29" s="90">
        <f>N30+N31</f>
        <v>18355302.990000002</v>
      </c>
      <c r="O29" s="90">
        <f>O30+O31</f>
        <v>0</v>
      </c>
      <c r="P29" s="90">
        <f>P30+P31</f>
        <v>0</v>
      </c>
    </row>
    <row r="30" spans="1:16" s="8" customFormat="1" ht="19.5" customHeight="1">
      <c r="A30" s="187" t="s">
        <v>57</v>
      </c>
      <c r="B30" s="188"/>
      <c r="C30" s="189"/>
      <c r="D30" s="62">
        <f t="shared" si="5"/>
        <v>8119500</v>
      </c>
      <c r="E30" s="61">
        <v>8119500</v>
      </c>
      <c r="F30" s="61">
        <v>0</v>
      </c>
      <c r="G30" s="61">
        <v>0</v>
      </c>
      <c r="H30" s="62">
        <f>I30+J30</f>
        <v>8304500</v>
      </c>
      <c r="I30" s="91">
        <v>8304500</v>
      </c>
      <c r="J30" s="91">
        <v>0</v>
      </c>
      <c r="K30" s="91">
        <v>0</v>
      </c>
      <c r="L30" s="91">
        <v>3839750</v>
      </c>
      <c r="M30" s="91">
        <f t="shared" si="4"/>
        <v>3408506.6</v>
      </c>
      <c r="N30" s="91">
        <v>3408506.6</v>
      </c>
      <c r="O30" s="91">
        <v>0</v>
      </c>
      <c r="P30" s="91">
        <v>0</v>
      </c>
    </row>
    <row r="31" spans="1:16" s="8" customFormat="1" ht="21.75" customHeight="1">
      <c r="A31" s="175" t="s">
        <v>58</v>
      </c>
      <c r="B31" s="176"/>
      <c r="C31" s="177"/>
      <c r="D31" s="62">
        <f t="shared" si="5"/>
        <v>28641900</v>
      </c>
      <c r="E31" s="61">
        <v>28641900</v>
      </c>
      <c r="F31" s="61">
        <v>0</v>
      </c>
      <c r="G31" s="61">
        <v>0</v>
      </c>
      <c r="H31" s="62">
        <f>I31+J31</f>
        <v>22003600</v>
      </c>
      <c r="I31" s="91">
        <v>22003600</v>
      </c>
      <c r="J31" s="91">
        <v>0</v>
      </c>
      <c r="K31" s="91">
        <v>0</v>
      </c>
      <c r="L31" s="91">
        <v>14505600</v>
      </c>
      <c r="M31" s="91">
        <f t="shared" si="4"/>
        <v>14946796.39</v>
      </c>
      <c r="N31" s="91">
        <v>14946796.39</v>
      </c>
      <c r="O31" s="91">
        <v>0</v>
      </c>
      <c r="P31" s="91">
        <v>0</v>
      </c>
    </row>
    <row r="32" spans="1:16" s="8" customFormat="1" ht="19.5" customHeight="1">
      <c r="A32" s="130" t="s">
        <v>11</v>
      </c>
      <c r="B32" s="130"/>
      <c r="C32" s="130"/>
      <c r="D32" s="97">
        <f t="shared" si="5"/>
        <v>171300</v>
      </c>
      <c r="E32" s="98">
        <f>E35+E38</f>
        <v>171300</v>
      </c>
      <c r="F32" s="98">
        <f>F35+F40</f>
        <v>0</v>
      </c>
      <c r="G32" s="98">
        <f>G35+G40</f>
        <v>0</v>
      </c>
      <c r="H32" s="97">
        <f aca="true" t="shared" si="6" ref="H32:H39">I32</f>
        <v>171300</v>
      </c>
      <c r="I32" s="98">
        <f>I35+I36</f>
        <v>171300</v>
      </c>
      <c r="J32" s="98">
        <f>J35+J40</f>
        <v>0</v>
      </c>
      <c r="K32" s="98">
        <f>K35+K40</f>
        <v>0</v>
      </c>
      <c r="L32" s="98">
        <f>L33+L36</f>
        <v>81000</v>
      </c>
      <c r="M32" s="97">
        <f aca="true" t="shared" si="7" ref="M32:M39">N32</f>
        <v>98848.34</v>
      </c>
      <c r="N32" s="98">
        <f>N33+N36</f>
        <v>98848.34</v>
      </c>
      <c r="O32" s="98">
        <f>O35</f>
        <v>0</v>
      </c>
      <c r="P32" s="98">
        <f>P35</f>
        <v>0</v>
      </c>
    </row>
    <row r="33" spans="1:16" s="8" customFormat="1" ht="22.5" customHeight="1">
      <c r="A33" s="131" t="s">
        <v>12</v>
      </c>
      <c r="B33" s="131"/>
      <c r="C33" s="131"/>
      <c r="D33" s="65">
        <f>D34</f>
        <v>20500</v>
      </c>
      <c r="E33" s="64">
        <f>E34</f>
        <v>20500</v>
      </c>
      <c r="F33" s="64">
        <v>0</v>
      </c>
      <c r="G33" s="64">
        <v>0</v>
      </c>
      <c r="H33" s="65">
        <f t="shared" si="6"/>
        <v>20500</v>
      </c>
      <c r="I33" s="90">
        <f aca="true" t="shared" si="8" ref="I33:K34">I34</f>
        <v>20500</v>
      </c>
      <c r="J33" s="90">
        <f t="shared" si="8"/>
        <v>0</v>
      </c>
      <c r="K33" s="90">
        <f t="shared" si="8"/>
        <v>0</v>
      </c>
      <c r="L33" s="90">
        <f>L34</f>
        <v>20500</v>
      </c>
      <c r="M33" s="90">
        <f t="shared" si="7"/>
        <v>36841</v>
      </c>
      <c r="N33" s="90">
        <f aca="true" t="shared" si="9" ref="N33:P34">N34</f>
        <v>36841</v>
      </c>
      <c r="O33" s="90">
        <f t="shared" si="9"/>
        <v>0</v>
      </c>
      <c r="P33" s="90">
        <f t="shared" si="9"/>
        <v>0</v>
      </c>
    </row>
    <row r="34" spans="1:16" s="8" customFormat="1" ht="21.75" customHeight="1">
      <c r="A34" s="131" t="s">
        <v>13</v>
      </c>
      <c r="B34" s="131"/>
      <c r="C34" s="131"/>
      <c r="D34" s="65">
        <f>D35</f>
        <v>20500</v>
      </c>
      <c r="E34" s="64">
        <f>E35</f>
        <v>20500</v>
      </c>
      <c r="F34" s="64">
        <v>0</v>
      </c>
      <c r="G34" s="64">
        <v>0</v>
      </c>
      <c r="H34" s="65">
        <f t="shared" si="6"/>
        <v>20500</v>
      </c>
      <c r="I34" s="90">
        <f t="shared" si="8"/>
        <v>20500</v>
      </c>
      <c r="J34" s="90">
        <f t="shared" si="8"/>
        <v>0</v>
      </c>
      <c r="K34" s="90">
        <f t="shared" si="8"/>
        <v>0</v>
      </c>
      <c r="L34" s="90">
        <f>L35</f>
        <v>20500</v>
      </c>
      <c r="M34" s="90">
        <f t="shared" si="7"/>
        <v>36841</v>
      </c>
      <c r="N34" s="90">
        <f t="shared" si="9"/>
        <v>36841</v>
      </c>
      <c r="O34" s="90">
        <f t="shared" si="9"/>
        <v>0</v>
      </c>
      <c r="P34" s="90">
        <f t="shared" si="9"/>
        <v>0</v>
      </c>
    </row>
    <row r="35" spans="1:16" s="8" customFormat="1" ht="20.25" customHeight="1">
      <c r="A35" s="132" t="s">
        <v>14</v>
      </c>
      <c r="B35" s="132"/>
      <c r="C35" s="132"/>
      <c r="D35" s="62">
        <f>E35</f>
        <v>20500</v>
      </c>
      <c r="E35" s="61">
        <v>20500</v>
      </c>
      <c r="F35" s="61">
        <v>0</v>
      </c>
      <c r="G35" s="61">
        <v>0</v>
      </c>
      <c r="H35" s="62">
        <f t="shared" si="6"/>
        <v>20500</v>
      </c>
      <c r="I35" s="91">
        <v>20500</v>
      </c>
      <c r="J35" s="91">
        <v>0</v>
      </c>
      <c r="K35" s="91">
        <v>0</v>
      </c>
      <c r="L35" s="91">
        <v>20500</v>
      </c>
      <c r="M35" s="91">
        <f t="shared" si="7"/>
        <v>36841</v>
      </c>
      <c r="N35" s="91">
        <v>36841</v>
      </c>
      <c r="O35" s="91">
        <v>0</v>
      </c>
      <c r="P35" s="91">
        <v>0</v>
      </c>
    </row>
    <row r="36" spans="1:16" s="41" customFormat="1" ht="36.75" customHeight="1">
      <c r="A36" s="127" t="s">
        <v>47</v>
      </c>
      <c r="B36" s="127"/>
      <c r="C36" s="127"/>
      <c r="D36" s="63">
        <f>E36</f>
        <v>150800</v>
      </c>
      <c r="E36" s="66">
        <f>E37</f>
        <v>150800</v>
      </c>
      <c r="F36" s="66">
        <v>0</v>
      </c>
      <c r="G36" s="66">
        <v>0</v>
      </c>
      <c r="H36" s="63">
        <f t="shared" si="6"/>
        <v>150800</v>
      </c>
      <c r="I36" s="93">
        <f>I37</f>
        <v>150800</v>
      </c>
      <c r="J36" s="93">
        <v>0</v>
      </c>
      <c r="K36" s="93">
        <v>0</v>
      </c>
      <c r="L36" s="93">
        <f>L37</f>
        <v>60500</v>
      </c>
      <c r="M36" s="93">
        <f t="shared" si="7"/>
        <v>62007.34</v>
      </c>
      <c r="N36" s="93">
        <f aca="true" t="shared" si="10" ref="N36:P37">N37</f>
        <v>62007.34</v>
      </c>
      <c r="O36" s="93">
        <f t="shared" si="10"/>
        <v>0</v>
      </c>
      <c r="P36" s="93">
        <f t="shared" si="10"/>
        <v>0</v>
      </c>
    </row>
    <row r="37" spans="1:16" s="41" customFormat="1" ht="24.75" customHeight="1">
      <c r="A37" s="121" t="s">
        <v>48</v>
      </c>
      <c r="B37" s="122"/>
      <c r="C37" s="123"/>
      <c r="D37" s="63">
        <f>E37</f>
        <v>150800</v>
      </c>
      <c r="E37" s="66">
        <f>E38</f>
        <v>150800</v>
      </c>
      <c r="F37" s="66">
        <v>0</v>
      </c>
      <c r="G37" s="66">
        <v>0</v>
      </c>
      <c r="H37" s="63">
        <f t="shared" si="6"/>
        <v>150800</v>
      </c>
      <c r="I37" s="93">
        <f>I38</f>
        <v>150800</v>
      </c>
      <c r="J37" s="93">
        <f>J38</f>
        <v>0</v>
      </c>
      <c r="K37" s="93">
        <f>K38</f>
        <v>0</v>
      </c>
      <c r="L37" s="93">
        <f>L38</f>
        <v>60500</v>
      </c>
      <c r="M37" s="93">
        <f t="shared" si="7"/>
        <v>62007.34</v>
      </c>
      <c r="N37" s="93">
        <f t="shared" si="10"/>
        <v>62007.34</v>
      </c>
      <c r="O37" s="93">
        <f t="shared" si="10"/>
        <v>0</v>
      </c>
      <c r="P37" s="93">
        <f t="shared" si="10"/>
        <v>0</v>
      </c>
    </row>
    <row r="38" spans="1:16" s="8" customFormat="1" ht="18.75" customHeight="1">
      <c r="A38" s="118" t="s">
        <v>49</v>
      </c>
      <c r="B38" s="119"/>
      <c r="C38" s="120"/>
      <c r="D38" s="62">
        <f>E38</f>
        <v>150800</v>
      </c>
      <c r="E38" s="61">
        <v>150800</v>
      </c>
      <c r="F38" s="61">
        <v>0</v>
      </c>
      <c r="G38" s="61">
        <v>0</v>
      </c>
      <c r="H38" s="62">
        <f t="shared" si="6"/>
        <v>150800</v>
      </c>
      <c r="I38" s="91">
        <v>150800</v>
      </c>
      <c r="J38" s="91">
        <v>0</v>
      </c>
      <c r="K38" s="91">
        <v>0</v>
      </c>
      <c r="L38" s="91">
        <v>60500</v>
      </c>
      <c r="M38" s="91">
        <f t="shared" si="7"/>
        <v>62007.34</v>
      </c>
      <c r="N38" s="91">
        <v>62007.34</v>
      </c>
      <c r="O38" s="91">
        <v>0</v>
      </c>
      <c r="P38" s="91">
        <v>0</v>
      </c>
    </row>
    <row r="39" spans="1:16" s="9" customFormat="1" ht="20.25" customHeight="1">
      <c r="A39" s="127" t="s">
        <v>15</v>
      </c>
      <c r="B39" s="127"/>
      <c r="C39" s="127"/>
      <c r="D39" s="65">
        <f>E39</f>
        <v>42962500</v>
      </c>
      <c r="E39" s="65">
        <f>E15+E32</f>
        <v>42962500</v>
      </c>
      <c r="F39" s="65">
        <f>F15+F32</f>
        <v>0</v>
      </c>
      <c r="G39" s="65">
        <f>G15+G32</f>
        <v>0</v>
      </c>
      <c r="H39" s="65">
        <f t="shared" si="6"/>
        <v>36509200</v>
      </c>
      <c r="I39" s="90">
        <f>I15+I32</f>
        <v>36509200</v>
      </c>
      <c r="J39" s="90">
        <v>0</v>
      </c>
      <c r="K39" s="90">
        <v>0</v>
      </c>
      <c r="L39" s="90">
        <f>L32+L15</f>
        <v>21035400</v>
      </c>
      <c r="M39" s="90">
        <f t="shared" si="7"/>
        <v>21134654.720000003</v>
      </c>
      <c r="N39" s="90">
        <f>N32+N15</f>
        <v>21134654.720000003</v>
      </c>
      <c r="O39" s="90">
        <v>0</v>
      </c>
      <c r="P39" s="90">
        <v>0</v>
      </c>
    </row>
    <row r="40" spans="1:24" s="8" customFormat="1" ht="21" customHeight="1">
      <c r="A40" s="130" t="s">
        <v>16</v>
      </c>
      <c r="B40" s="130"/>
      <c r="C40" s="130"/>
      <c r="D40" s="97">
        <f>E40+F40</f>
        <v>151703368</v>
      </c>
      <c r="E40" s="98">
        <f>E41</f>
        <v>151703368</v>
      </c>
      <c r="F40" s="98">
        <f>F41</f>
        <v>0</v>
      </c>
      <c r="G40" s="98">
        <f>G41</f>
        <v>0</v>
      </c>
      <c r="H40" s="97">
        <f>H41</f>
        <v>151281883</v>
      </c>
      <c r="I40" s="98">
        <f>I41</f>
        <v>151281883</v>
      </c>
      <c r="J40" s="98">
        <v>0</v>
      </c>
      <c r="K40" s="98">
        <v>0</v>
      </c>
      <c r="L40" s="98">
        <f>L41</f>
        <v>74440911</v>
      </c>
      <c r="M40" s="97">
        <f aca="true" t="shared" si="11" ref="M40:M45">N40+O40</f>
        <v>73274809.36</v>
      </c>
      <c r="N40" s="99">
        <f>N42+N44</f>
        <v>73274809.36</v>
      </c>
      <c r="O40" s="99">
        <f>O42+O44</f>
        <v>0</v>
      </c>
      <c r="P40" s="99">
        <f>P42+P44</f>
        <v>0</v>
      </c>
      <c r="Q40" s="12"/>
      <c r="R40" s="10"/>
      <c r="S40" s="10"/>
      <c r="T40" s="10"/>
      <c r="U40" s="10"/>
      <c r="V40" s="10"/>
      <c r="W40" s="10"/>
      <c r="X40" s="10"/>
    </row>
    <row r="41" spans="1:24" s="8" customFormat="1" ht="24.75" customHeight="1">
      <c r="A41" s="127" t="s">
        <v>17</v>
      </c>
      <c r="B41" s="127"/>
      <c r="C41" s="127"/>
      <c r="D41" s="65">
        <f>E41+F41</f>
        <v>151703368</v>
      </c>
      <c r="E41" s="64">
        <f>E42+E44</f>
        <v>151703368</v>
      </c>
      <c r="F41" s="64">
        <f>F42+F44</f>
        <v>0</v>
      </c>
      <c r="G41" s="64">
        <f>G42+G44</f>
        <v>0</v>
      </c>
      <c r="H41" s="65">
        <f>I41</f>
        <v>151281883</v>
      </c>
      <c r="I41" s="90">
        <f>I42+I44</f>
        <v>151281883</v>
      </c>
      <c r="J41" s="90">
        <v>0</v>
      </c>
      <c r="K41" s="90">
        <v>0</v>
      </c>
      <c r="L41" s="90">
        <f>L42+L44</f>
        <v>74440911</v>
      </c>
      <c r="M41" s="90">
        <f t="shared" si="11"/>
        <v>73274809.36</v>
      </c>
      <c r="N41" s="90">
        <f>N42+N44</f>
        <v>73274809.36</v>
      </c>
      <c r="O41" s="90">
        <f>O42+O44</f>
        <v>0</v>
      </c>
      <c r="P41" s="90">
        <f>P42+P44</f>
        <v>0</v>
      </c>
      <c r="Q41" s="12"/>
      <c r="R41" s="10"/>
      <c r="S41" s="10"/>
      <c r="T41" s="10"/>
      <c r="U41" s="10"/>
      <c r="V41" s="10"/>
      <c r="W41" s="10"/>
      <c r="X41" s="10"/>
    </row>
    <row r="42" spans="1:24" s="8" customFormat="1" ht="20.25" customHeight="1">
      <c r="A42" s="127" t="s">
        <v>18</v>
      </c>
      <c r="B42" s="127"/>
      <c r="C42" s="127"/>
      <c r="D42" s="65">
        <f>E42+F42</f>
        <v>11315750</v>
      </c>
      <c r="E42" s="64">
        <f>E43</f>
        <v>11315750</v>
      </c>
      <c r="F42" s="64">
        <f>F43</f>
        <v>0</v>
      </c>
      <c r="G42" s="64">
        <f>G43</f>
        <v>0</v>
      </c>
      <c r="H42" s="65">
        <f>I42</f>
        <v>10619665</v>
      </c>
      <c r="I42" s="90">
        <f>I43</f>
        <v>10619665</v>
      </c>
      <c r="J42" s="90">
        <v>0</v>
      </c>
      <c r="K42" s="90">
        <v>0</v>
      </c>
      <c r="L42" s="90">
        <f>L43</f>
        <v>8816000</v>
      </c>
      <c r="M42" s="90">
        <f t="shared" si="11"/>
        <v>8816000</v>
      </c>
      <c r="N42" s="90">
        <f>N43</f>
        <v>8816000</v>
      </c>
      <c r="O42" s="90">
        <f>O43</f>
        <v>0</v>
      </c>
      <c r="P42" s="90">
        <f>P43</f>
        <v>0</v>
      </c>
      <c r="Q42" s="12"/>
      <c r="R42" s="10"/>
      <c r="S42" s="10"/>
      <c r="T42" s="10"/>
      <c r="U42" s="10"/>
      <c r="V42" s="10"/>
      <c r="W42" s="10"/>
      <c r="X42" s="10"/>
    </row>
    <row r="43" spans="1:24" s="8" customFormat="1" ht="21" customHeight="1">
      <c r="A43" s="129" t="s">
        <v>38</v>
      </c>
      <c r="B43" s="129"/>
      <c r="C43" s="129"/>
      <c r="D43" s="62">
        <f>E43</f>
        <v>11315750</v>
      </c>
      <c r="E43" s="61">
        <v>11315750</v>
      </c>
      <c r="F43" s="61">
        <v>0</v>
      </c>
      <c r="G43" s="61">
        <v>0</v>
      </c>
      <c r="H43" s="62">
        <f>I43</f>
        <v>10619665</v>
      </c>
      <c r="I43" s="91">
        <v>10619665</v>
      </c>
      <c r="J43" s="91">
        <v>0</v>
      </c>
      <c r="K43" s="91">
        <v>0</v>
      </c>
      <c r="L43" s="91">
        <v>8816000</v>
      </c>
      <c r="M43" s="91">
        <f t="shared" si="11"/>
        <v>8816000</v>
      </c>
      <c r="N43" s="91">
        <v>8816000</v>
      </c>
      <c r="O43" s="91">
        <v>0</v>
      </c>
      <c r="P43" s="91">
        <v>0</v>
      </c>
      <c r="Q43" s="12"/>
      <c r="R43" s="10"/>
      <c r="S43" s="10"/>
      <c r="T43" s="10"/>
      <c r="U43" s="10"/>
      <c r="V43" s="10"/>
      <c r="W43" s="10"/>
      <c r="X43" s="10"/>
    </row>
    <row r="44" spans="1:24" s="8" customFormat="1" ht="21" customHeight="1">
      <c r="A44" s="131" t="s">
        <v>19</v>
      </c>
      <c r="B44" s="131"/>
      <c r="C44" s="131"/>
      <c r="D44" s="65">
        <f>E44+F44</f>
        <v>140387618</v>
      </c>
      <c r="E44" s="64">
        <f>E45+E46+E47</f>
        <v>140387618</v>
      </c>
      <c r="F44" s="64">
        <f>F45+F46</f>
        <v>0</v>
      </c>
      <c r="G44" s="64">
        <f>G45+G46</f>
        <v>0</v>
      </c>
      <c r="H44" s="65">
        <f>I44</f>
        <v>140662218</v>
      </c>
      <c r="I44" s="90">
        <f>I45+I46+I47</f>
        <v>140662218</v>
      </c>
      <c r="J44" s="90">
        <f>J45+J46</f>
        <v>0</v>
      </c>
      <c r="K44" s="90">
        <f>K45+K46</f>
        <v>0</v>
      </c>
      <c r="L44" s="90">
        <f>L45+L46+L47</f>
        <v>65624911</v>
      </c>
      <c r="M44" s="90">
        <f>N44+O44</f>
        <v>64458809.36</v>
      </c>
      <c r="N44" s="90">
        <f>N45+N46+N47</f>
        <v>64458809.36</v>
      </c>
      <c r="O44" s="90">
        <f>O45+O46</f>
        <v>0</v>
      </c>
      <c r="P44" s="90">
        <f>P45+P46</f>
        <v>0</v>
      </c>
      <c r="Q44" s="12"/>
      <c r="R44" s="10"/>
      <c r="S44" s="10"/>
      <c r="T44" s="10"/>
      <c r="U44" s="10"/>
      <c r="V44" s="10"/>
      <c r="W44" s="10"/>
      <c r="X44" s="10"/>
    </row>
    <row r="45" spans="1:24" s="8" customFormat="1" ht="84.75" customHeight="1">
      <c r="A45" s="129" t="s">
        <v>39</v>
      </c>
      <c r="B45" s="129"/>
      <c r="C45" s="129"/>
      <c r="D45" s="62">
        <f>E45+F45</f>
        <v>139440200</v>
      </c>
      <c r="E45" s="61">
        <v>139440200</v>
      </c>
      <c r="F45" s="61">
        <v>0</v>
      </c>
      <c r="G45" s="61">
        <v>0</v>
      </c>
      <c r="H45" s="62">
        <f>I45+J45</f>
        <v>139440200</v>
      </c>
      <c r="I45" s="91">
        <v>139440200</v>
      </c>
      <c r="J45" s="91">
        <v>0</v>
      </c>
      <c r="K45" s="91">
        <v>0</v>
      </c>
      <c r="L45" s="91">
        <v>64896900</v>
      </c>
      <c r="M45" s="91">
        <f t="shared" si="11"/>
        <v>63794910.92</v>
      </c>
      <c r="N45" s="91">
        <v>63794910.92</v>
      </c>
      <c r="O45" s="91">
        <v>0</v>
      </c>
      <c r="P45" s="91">
        <v>0</v>
      </c>
      <c r="Q45" s="12"/>
      <c r="R45" s="10"/>
      <c r="S45" s="10"/>
      <c r="T45" s="10"/>
      <c r="U45" s="10"/>
      <c r="V45" s="10"/>
      <c r="W45" s="10"/>
      <c r="X45" s="10"/>
    </row>
    <row r="46" spans="1:24" s="8" customFormat="1" ht="19.5" customHeight="1">
      <c r="A46" s="129" t="s">
        <v>59</v>
      </c>
      <c r="B46" s="129"/>
      <c r="C46" s="129"/>
      <c r="D46" s="62">
        <f>E46+F46</f>
        <v>0</v>
      </c>
      <c r="E46" s="61">
        <v>0</v>
      </c>
      <c r="F46" s="61">
        <v>0</v>
      </c>
      <c r="G46" s="61">
        <v>0</v>
      </c>
      <c r="H46" s="62">
        <f>I46</f>
        <v>274600</v>
      </c>
      <c r="I46" s="91">
        <v>274600</v>
      </c>
      <c r="J46" s="91">
        <v>0</v>
      </c>
      <c r="K46" s="91">
        <v>0</v>
      </c>
      <c r="L46" s="91">
        <v>274600</v>
      </c>
      <c r="M46" s="91">
        <f>N46+O46</f>
        <v>264600</v>
      </c>
      <c r="N46" s="91">
        <v>264600</v>
      </c>
      <c r="O46" s="91">
        <v>0</v>
      </c>
      <c r="P46" s="91">
        <v>0</v>
      </c>
      <c r="Q46" s="13"/>
      <c r="R46" s="10"/>
      <c r="S46" s="10"/>
      <c r="T46" s="10"/>
      <c r="U46" s="10"/>
      <c r="V46" s="10"/>
      <c r="W46" s="10"/>
      <c r="X46" s="10"/>
    </row>
    <row r="47" spans="1:24" s="8" customFormat="1" ht="135.75" customHeight="1">
      <c r="A47" s="129" t="s">
        <v>60</v>
      </c>
      <c r="B47" s="129"/>
      <c r="C47" s="129"/>
      <c r="D47" s="62">
        <f>E47+F47</f>
        <v>947418</v>
      </c>
      <c r="E47" s="61">
        <v>947418</v>
      </c>
      <c r="F47" s="61">
        <v>0</v>
      </c>
      <c r="G47" s="61">
        <v>0</v>
      </c>
      <c r="H47" s="62">
        <f>I47</f>
        <v>947418</v>
      </c>
      <c r="I47" s="91">
        <v>947418</v>
      </c>
      <c r="J47" s="91">
        <v>0</v>
      </c>
      <c r="K47" s="91">
        <v>0</v>
      </c>
      <c r="L47" s="91">
        <v>453411</v>
      </c>
      <c r="M47" s="91">
        <f>N47+O47</f>
        <v>399298.44</v>
      </c>
      <c r="N47" s="91">
        <v>399298.44</v>
      </c>
      <c r="O47" s="91">
        <v>0</v>
      </c>
      <c r="P47" s="91">
        <v>0</v>
      </c>
      <c r="Q47" s="13"/>
      <c r="R47" s="10"/>
      <c r="S47" s="10"/>
      <c r="T47" s="10"/>
      <c r="U47" s="10"/>
      <c r="V47" s="10"/>
      <c r="W47" s="10"/>
      <c r="X47" s="10"/>
    </row>
    <row r="48" spans="1:24" s="8" customFormat="1" ht="24" customHeight="1">
      <c r="A48" s="134" t="s">
        <v>20</v>
      </c>
      <c r="B48" s="134"/>
      <c r="C48" s="134"/>
      <c r="D48" s="100">
        <f>E48+F48</f>
        <v>194665868</v>
      </c>
      <c r="E48" s="101">
        <f>E40+E39</f>
        <v>194665868</v>
      </c>
      <c r="F48" s="101">
        <f>F40+F39</f>
        <v>0</v>
      </c>
      <c r="G48" s="101">
        <f>G40+G39</f>
        <v>0</v>
      </c>
      <c r="H48" s="100">
        <f>I48</f>
        <v>187791083</v>
      </c>
      <c r="I48" s="101">
        <f>I40+I39</f>
        <v>187791083</v>
      </c>
      <c r="J48" s="101">
        <f>J40+J39</f>
        <v>0</v>
      </c>
      <c r="K48" s="101">
        <f>K40+K39</f>
        <v>0</v>
      </c>
      <c r="L48" s="101">
        <f>L40+L39</f>
        <v>95476311</v>
      </c>
      <c r="M48" s="100">
        <f>M39+M40</f>
        <v>94409464.08</v>
      </c>
      <c r="N48" s="101">
        <f>N39+N40</f>
        <v>94409464.08</v>
      </c>
      <c r="O48" s="101">
        <f>O39+O40</f>
        <v>0</v>
      </c>
      <c r="P48" s="101">
        <f>P39+P40</f>
        <v>0</v>
      </c>
      <c r="Q48" s="13"/>
      <c r="R48" s="10"/>
      <c r="S48" s="10"/>
      <c r="T48" s="10"/>
      <c r="U48" s="10"/>
      <c r="V48" s="10"/>
      <c r="W48" s="10"/>
      <c r="X48" s="10"/>
    </row>
    <row r="49" spans="1:24" s="16" customFormat="1" ht="3.75" customHeight="1">
      <c r="A49" s="84"/>
      <c r="B49" s="84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3"/>
      <c r="R49" s="15"/>
      <c r="S49" s="15"/>
      <c r="T49" s="15"/>
      <c r="U49" s="15"/>
      <c r="V49" s="15"/>
      <c r="W49" s="15"/>
      <c r="X49" s="15"/>
    </row>
    <row r="50" spans="1:24" s="16" customFormat="1" ht="19.5" customHeight="1">
      <c r="A50" s="133" t="s">
        <v>91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83"/>
      <c r="R50" s="15"/>
      <c r="S50" s="15"/>
      <c r="T50" s="15"/>
      <c r="U50" s="15"/>
      <c r="V50" s="15"/>
      <c r="W50" s="15"/>
      <c r="X50" s="15"/>
    </row>
    <row r="51" spans="1:24" s="11" customFormat="1" ht="18.75" customHeight="1">
      <c r="A51" s="117" t="s">
        <v>0</v>
      </c>
      <c r="B51" s="117"/>
      <c r="C51" s="117"/>
      <c r="D51" s="114" t="str">
        <f>D10</f>
        <v>план на 2017 рік</v>
      </c>
      <c r="E51" s="138" t="s">
        <v>1</v>
      </c>
      <c r="F51" s="139"/>
      <c r="G51" s="140"/>
      <c r="H51" s="114" t="str">
        <f>H10</f>
        <v>уточнений план на  2017 рік</v>
      </c>
      <c r="I51" s="138" t="s">
        <v>1</v>
      </c>
      <c r="J51" s="139"/>
      <c r="K51" s="140"/>
      <c r="L51" s="115" t="str">
        <f>L10</f>
        <v>уточнений план загального фонду на  I півріччя 2017 року</v>
      </c>
      <c r="M51" s="114" t="str">
        <f>M10</f>
        <v>виконано за I півріччя 2017 року</v>
      </c>
      <c r="N51" s="138" t="s">
        <v>1</v>
      </c>
      <c r="O51" s="139"/>
      <c r="P51" s="140"/>
      <c r="Q51" s="13"/>
      <c r="R51" s="141"/>
      <c r="S51" s="142"/>
      <c r="T51" s="142"/>
      <c r="U51" s="10"/>
      <c r="V51" s="10"/>
      <c r="W51" s="10"/>
      <c r="X51" s="10"/>
    </row>
    <row r="52" spans="1:24" s="11" customFormat="1" ht="14.25" customHeight="1">
      <c r="A52" s="117"/>
      <c r="B52" s="117"/>
      <c r="C52" s="117"/>
      <c r="D52" s="114"/>
      <c r="E52" s="115" t="s">
        <v>2</v>
      </c>
      <c r="F52" s="115" t="s">
        <v>3</v>
      </c>
      <c r="G52" s="116" t="s">
        <v>35</v>
      </c>
      <c r="H52" s="114"/>
      <c r="I52" s="115" t="s">
        <v>2</v>
      </c>
      <c r="J52" s="115" t="s">
        <v>3</v>
      </c>
      <c r="K52" s="116" t="s">
        <v>35</v>
      </c>
      <c r="L52" s="115"/>
      <c r="M52" s="114"/>
      <c r="N52" s="115" t="s">
        <v>2</v>
      </c>
      <c r="O52" s="115" t="s">
        <v>3</v>
      </c>
      <c r="P52" s="116" t="s">
        <v>35</v>
      </c>
      <c r="Q52" s="13"/>
      <c r="R52" s="141"/>
      <c r="S52" s="135"/>
      <c r="T52" s="146"/>
      <c r="U52" s="10"/>
      <c r="V52" s="10"/>
      <c r="W52" s="10"/>
      <c r="X52" s="10"/>
    </row>
    <row r="53" spans="1:24" s="11" customFormat="1" ht="41.25" customHeight="1">
      <c r="A53" s="117"/>
      <c r="B53" s="117"/>
      <c r="C53" s="117"/>
      <c r="D53" s="114"/>
      <c r="E53" s="115"/>
      <c r="F53" s="115"/>
      <c r="G53" s="116"/>
      <c r="H53" s="114"/>
      <c r="I53" s="115"/>
      <c r="J53" s="115"/>
      <c r="K53" s="116"/>
      <c r="L53" s="115"/>
      <c r="M53" s="114"/>
      <c r="N53" s="115"/>
      <c r="O53" s="115"/>
      <c r="P53" s="116"/>
      <c r="Q53" s="13"/>
      <c r="R53" s="141"/>
      <c r="S53" s="135"/>
      <c r="T53" s="146"/>
      <c r="U53" s="10"/>
      <c r="V53" s="10"/>
      <c r="W53" s="10"/>
      <c r="X53" s="10"/>
    </row>
    <row r="54" spans="1:24" s="8" customFormat="1" ht="29.25" customHeight="1">
      <c r="A54" s="128" t="s">
        <v>21</v>
      </c>
      <c r="B54" s="128"/>
      <c r="C54" s="128"/>
      <c r="D54" s="62"/>
      <c r="E54" s="61"/>
      <c r="F54" s="61"/>
      <c r="G54" s="61"/>
      <c r="H54" s="62"/>
      <c r="I54" s="61"/>
      <c r="J54" s="61"/>
      <c r="K54" s="61"/>
      <c r="L54" s="61"/>
      <c r="M54" s="62"/>
      <c r="N54" s="61"/>
      <c r="O54" s="61"/>
      <c r="P54" s="61"/>
      <c r="Q54" s="13"/>
      <c r="R54" s="10"/>
      <c r="S54" s="10"/>
      <c r="T54" s="10"/>
      <c r="U54" s="10"/>
      <c r="V54" s="10"/>
      <c r="W54" s="10"/>
      <c r="X54" s="10"/>
    </row>
    <row r="55" spans="1:24" s="9" customFormat="1" ht="25.5" customHeight="1">
      <c r="A55" s="131" t="s">
        <v>22</v>
      </c>
      <c r="B55" s="131"/>
      <c r="C55" s="131"/>
      <c r="D55" s="65">
        <f>F55</f>
        <v>1045612</v>
      </c>
      <c r="E55" s="64">
        <v>0</v>
      </c>
      <c r="F55" s="64">
        <f>F56+F57</f>
        <v>1045612</v>
      </c>
      <c r="G55" s="64">
        <f>G56+G57</f>
        <v>0</v>
      </c>
      <c r="H55" s="65">
        <f>J55</f>
        <v>633205.07</v>
      </c>
      <c r="I55" s="64">
        <f>I56+I57</f>
        <v>0</v>
      </c>
      <c r="J55" s="90">
        <f>J56+J57</f>
        <v>633205.07</v>
      </c>
      <c r="K55" s="64">
        <f>K56+K57</f>
        <v>0</v>
      </c>
      <c r="L55" s="64">
        <v>0</v>
      </c>
      <c r="M55" s="65">
        <f>N55+O55</f>
        <v>385533.1</v>
      </c>
      <c r="N55" s="64">
        <v>0</v>
      </c>
      <c r="O55" s="64">
        <f>O56+O57</f>
        <v>385533.1</v>
      </c>
      <c r="P55" s="64">
        <f>P56+P57</f>
        <v>0</v>
      </c>
      <c r="Q55" s="13"/>
      <c r="R55" s="14"/>
      <c r="S55" s="14"/>
      <c r="T55" s="14"/>
      <c r="U55" s="14"/>
      <c r="V55" s="14"/>
      <c r="W55" s="14"/>
      <c r="X55" s="14"/>
    </row>
    <row r="56" spans="1:24" s="11" customFormat="1" ht="38.25" customHeight="1">
      <c r="A56" s="129" t="s">
        <v>23</v>
      </c>
      <c r="B56" s="129"/>
      <c r="C56" s="129"/>
      <c r="D56" s="62">
        <f>E56+F56</f>
        <v>1045612</v>
      </c>
      <c r="E56" s="61">
        <v>0</v>
      </c>
      <c r="F56" s="61">
        <v>1045612</v>
      </c>
      <c r="G56" s="61">
        <v>0</v>
      </c>
      <c r="H56" s="62">
        <f>I56+J56</f>
        <v>581062.73</v>
      </c>
      <c r="I56" s="61">
        <v>0</v>
      </c>
      <c r="J56" s="91">
        <v>581062.73</v>
      </c>
      <c r="K56" s="61">
        <v>0</v>
      </c>
      <c r="L56" s="61">
        <v>0</v>
      </c>
      <c r="M56" s="62">
        <f>N56+O56</f>
        <v>333390.76</v>
      </c>
      <c r="N56" s="61">
        <v>0</v>
      </c>
      <c r="O56" s="61">
        <v>333390.76</v>
      </c>
      <c r="P56" s="61">
        <v>0</v>
      </c>
      <c r="Q56" s="13"/>
      <c r="R56" s="10"/>
      <c r="S56" s="10"/>
      <c r="T56" s="10"/>
      <c r="U56" s="10"/>
      <c r="V56" s="10"/>
      <c r="W56" s="10"/>
      <c r="X56" s="10"/>
    </row>
    <row r="57" spans="1:24" s="8" customFormat="1" ht="24.75" customHeight="1">
      <c r="A57" s="129" t="s">
        <v>24</v>
      </c>
      <c r="B57" s="129"/>
      <c r="C57" s="129"/>
      <c r="D57" s="62">
        <f>E57+F57</f>
        <v>0</v>
      </c>
      <c r="E57" s="61">
        <v>0</v>
      </c>
      <c r="F57" s="61">
        <v>0</v>
      </c>
      <c r="G57" s="61">
        <v>0</v>
      </c>
      <c r="H57" s="62">
        <f>I57+J57</f>
        <v>52142.34</v>
      </c>
      <c r="I57" s="61">
        <v>0</v>
      </c>
      <c r="J57" s="91">
        <v>52142.34</v>
      </c>
      <c r="K57" s="61">
        <v>0</v>
      </c>
      <c r="L57" s="80">
        <v>0</v>
      </c>
      <c r="M57" s="62">
        <f>O57</f>
        <v>52142.34</v>
      </c>
      <c r="N57" s="61">
        <v>0</v>
      </c>
      <c r="O57" s="61">
        <v>52142.34</v>
      </c>
      <c r="P57" s="61">
        <v>0</v>
      </c>
      <c r="Q57" s="13"/>
      <c r="R57" s="25"/>
      <c r="S57" s="10"/>
      <c r="T57" s="10"/>
      <c r="U57" s="10"/>
      <c r="V57" s="10"/>
      <c r="W57" s="10"/>
      <c r="X57" s="10"/>
    </row>
    <row r="58" spans="1:24" s="8" customFormat="1" ht="23.25" customHeight="1">
      <c r="A58" s="136" t="s">
        <v>25</v>
      </c>
      <c r="B58" s="136"/>
      <c r="C58" s="136"/>
      <c r="D58" s="100">
        <f>F58</f>
        <v>1045612</v>
      </c>
      <c r="E58" s="101">
        <v>0</v>
      </c>
      <c r="F58" s="101">
        <f>F55</f>
        <v>1045612</v>
      </c>
      <c r="G58" s="101">
        <f>G55</f>
        <v>0</v>
      </c>
      <c r="H58" s="100">
        <f>J58</f>
        <v>633205.07</v>
      </c>
      <c r="I58" s="101">
        <f>I55</f>
        <v>0</v>
      </c>
      <c r="J58" s="101">
        <f>J55</f>
        <v>633205.07</v>
      </c>
      <c r="K58" s="101">
        <f>K55</f>
        <v>0</v>
      </c>
      <c r="L58" s="101">
        <v>0</v>
      </c>
      <c r="M58" s="100">
        <f>O58</f>
        <v>385533.1</v>
      </c>
      <c r="N58" s="101">
        <v>0</v>
      </c>
      <c r="O58" s="101">
        <f>O55</f>
        <v>385533.1</v>
      </c>
      <c r="P58" s="101">
        <f>P55</f>
        <v>0</v>
      </c>
      <c r="Q58" s="13"/>
      <c r="R58" s="10"/>
      <c r="S58" s="10"/>
      <c r="T58" s="10"/>
      <c r="U58" s="10"/>
      <c r="V58" s="10"/>
      <c r="W58" s="10"/>
      <c r="X58" s="10"/>
    </row>
    <row r="59" spans="1:24" s="75" customFormat="1" ht="27.75" customHeight="1">
      <c r="A59" s="137" t="s">
        <v>26</v>
      </c>
      <c r="B59" s="137"/>
      <c r="C59" s="137"/>
      <c r="D59" s="102">
        <f>E59+F59</f>
        <v>195711480</v>
      </c>
      <c r="E59" s="102">
        <f>E48</f>
        <v>194665868</v>
      </c>
      <c r="F59" s="102">
        <f>F58</f>
        <v>1045612</v>
      </c>
      <c r="G59" s="102">
        <f>G58</f>
        <v>0</v>
      </c>
      <c r="H59" s="102">
        <f>I59+J59</f>
        <v>188424288.07</v>
      </c>
      <c r="I59" s="102">
        <f>I48</f>
        <v>187791083</v>
      </c>
      <c r="J59" s="102">
        <f>J58</f>
        <v>633205.07</v>
      </c>
      <c r="K59" s="102">
        <f>K58</f>
        <v>0</v>
      </c>
      <c r="L59" s="102">
        <f>L48</f>
        <v>95476311</v>
      </c>
      <c r="M59" s="102">
        <f>N59+O59</f>
        <v>94794997.17999999</v>
      </c>
      <c r="N59" s="102">
        <f>N48</f>
        <v>94409464.08</v>
      </c>
      <c r="O59" s="102">
        <f>O58</f>
        <v>385533.1</v>
      </c>
      <c r="P59" s="102">
        <f>P58</f>
        <v>0</v>
      </c>
      <c r="Q59" s="73"/>
      <c r="R59" s="74"/>
      <c r="S59" s="74"/>
      <c r="T59" s="74"/>
      <c r="U59" s="74"/>
      <c r="V59" s="74"/>
      <c r="W59" s="74"/>
      <c r="X59" s="74"/>
    </row>
    <row r="60" spans="1:24" s="8" customFormat="1" ht="29.25" customHeight="1">
      <c r="A60" s="151" t="s">
        <v>27</v>
      </c>
      <c r="B60" s="152"/>
      <c r="C60" s="153"/>
      <c r="D60" s="69"/>
      <c r="E60" s="70"/>
      <c r="F60" s="70"/>
      <c r="G60" s="70"/>
      <c r="H60" s="69"/>
      <c r="I60" s="70"/>
      <c r="J60" s="70"/>
      <c r="K60" s="70"/>
      <c r="L60" s="70"/>
      <c r="M60" s="69"/>
      <c r="N60" s="70"/>
      <c r="O60" s="70"/>
      <c r="P60" s="70"/>
      <c r="Q60" s="13"/>
      <c r="R60" s="17"/>
      <c r="S60" s="18"/>
      <c r="T60" s="18"/>
      <c r="U60" s="10"/>
      <c r="V60" s="10"/>
      <c r="W60" s="10"/>
      <c r="X60" s="10"/>
    </row>
    <row r="61" spans="1:24" s="11" customFormat="1" ht="26.25" customHeight="1">
      <c r="A61" s="130" t="s">
        <v>28</v>
      </c>
      <c r="B61" s="130"/>
      <c r="C61" s="130"/>
      <c r="D61" s="97">
        <f>E61+F61</f>
        <v>23194238</v>
      </c>
      <c r="E61" s="98">
        <f>E62</f>
        <v>23060600</v>
      </c>
      <c r="F61" s="98">
        <f>F62</f>
        <v>133638</v>
      </c>
      <c r="G61" s="98">
        <f>G62</f>
        <v>130000</v>
      </c>
      <c r="H61" s="97">
        <f>I61+J61</f>
        <v>23895620</v>
      </c>
      <c r="I61" s="98">
        <f>I62</f>
        <v>23333810</v>
      </c>
      <c r="J61" s="98">
        <f>J62</f>
        <v>561810</v>
      </c>
      <c r="K61" s="98">
        <f>K62</f>
        <v>558172</v>
      </c>
      <c r="L61" s="98">
        <f>L62</f>
        <v>13273861</v>
      </c>
      <c r="M61" s="97">
        <f>N61+O61</f>
        <v>12629603.38</v>
      </c>
      <c r="N61" s="98">
        <f>N62</f>
        <v>12248776.41</v>
      </c>
      <c r="O61" s="98">
        <f>O62</f>
        <v>380826.97</v>
      </c>
      <c r="P61" s="98">
        <f>P62</f>
        <v>380474.35</v>
      </c>
      <c r="Q61" s="13"/>
      <c r="R61" s="19"/>
      <c r="S61" s="20"/>
      <c r="T61" s="20"/>
      <c r="U61" s="10"/>
      <c r="V61" s="10"/>
      <c r="W61" s="10"/>
      <c r="X61" s="10"/>
    </row>
    <row r="62" spans="1:24" s="11" customFormat="1" ht="24" customHeight="1">
      <c r="A62" s="147" t="s">
        <v>96</v>
      </c>
      <c r="B62" s="148"/>
      <c r="C62" s="149"/>
      <c r="D62" s="62">
        <f>E62+F62</f>
        <v>23194238</v>
      </c>
      <c r="E62" s="61">
        <v>23060600</v>
      </c>
      <c r="F62" s="61">
        <v>133638</v>
      </c>
      <c r="G62" s="61">
        <v>130000</v>
      </c>
      <c r="H62" s="62">
        <f>I62+J62</f>
        <v>23895620</v>
      </c>
      <c r="I62" s="91">
        <v>23333810</v>
      </c>
      <c r="J62" s="91">
        <v>561810</v>
      </c>
      <c r="K62" s="91">
        <v>558172</v>
      </c>
      <c r="L62" s="91">
        <v>13273861</v>
      </c>
      <c r="M62" s="91">
        <f>N62+O62</f>
        <v>12629603.38</v>
      </c>
      <c r="N62" s="91">
        <v>12248776.41</v>
      </c>
      <c r="O62" s="91">
        <v>380826.97</v>
      </c>
      <c r="P62" s="91">
        <v>380474.35</v>
      </c>
      <c r="Q62" s="13"/>
      <c r="R62" s="17"/>
      <c r="S62" s="18"/>
      <c r="T62" s="18"/>
      <c r="U62" s="10"/>
      <c r="V62" s="10"/>
      <c r="W62" s="10"/>
      <c r="X62" s="10"/>
    </row>
    <row r="63" spans="1:24" s="11" customFormat="1" ht="24.75" customHeight="1">
      <c r="A63" s="130" t="s">
        <v>29</v>
      </c>
      <c r="B63" s="130"/>
      <c r="C63" s="130"/>
      <c r="D63" s="97">
        <f>E63+F63</f>
        <v>947418</v>
      </c>
      <c r="E63" s="98">
        <f>E64</f>
        <v>947418</v>
      </c>
      <c r="F63" s="98">
        <v>0</v>
      </c>
      <c r="G63" s="98">
        <v>0</v>
      </c>
      <c r="H63" s="97">
        <f>I63+J63</f>
        <v>947418</v>
      </c>
      <c r="I63" s="98">
        <f>I64</f>
        <v>947418</v>
      </c>
      <c r="J63" s="98">
        <f>J64</f>
        <v>0</v>
      </c>
      <c r="K63" s="98">
        <f>K64</f>
        <v>0</v>
      </c>
      <c r="L63" s="98">
        <f>L64</f>
        <v>453411</v>
      </c>
      <c r="M63" s="97">
        <f>N63+O63</f>
        <v>399298.44</v>
      </c>
      <c r="N63" s="98">
        <f>N64</f>
        <v>399298.44</v>
      </c>
      <c r="O63" s="98">
        <f>O64</f>
        <v>0</v>
      </c>
      <c r="P63" s="98">
        <f>P64</f>
        <v>0</v>
      </c>
      <c r="Q63" s="13"/>
      <c r="R63" s="19"/>
      <c r="S63" s="20"/>
      <c r="T63" s="20"/>
      <c r="U63" s="10"/>
      <c r="V63" s="10"/>
      <c r="W63" s="10"/>
      <c r="X63" s="10"/>
    </row>
    <row r="64" spans="1:24" s="11" customFormat="1" ht="54.75" customHeight="1">
      <c r="A64" s="147" t="s">
        <v>61</v>
      </c>
      <c r="B64" s="148"/>
      <c r="C64" s="149"/>
      <c r="D64" s="62">
        <f>E64</f>
        <v>947418</v>
      </c>
      <c r="E64" s="61">
        <v>947418</v>
      </c>
      <c r="F64" s="61">
        <v>0</v>
      </c>
      <c r="G64" s="61">
        <v>0</v>
      </c>
      <c r="H64" s="62">
        <f>I64</f>
        <v>947418</v>
      </c>
      <c r="I64" s="91">
        <v>947418</v>
      </c>
      <c r="J64" s="91">
        <v>0</v>
      </c>
      <c r="K64" s="91">
        <v>0</v>
      </c>
      <c r="L64" s="91">
        <v>453411</v>
      </c>
      <c r="M64" s="91">
        <f>N64</f>
        <v>399298.44</v>
      </c>
      <c r="N64" s="91">
        <v>399298.44</v>
      </c>
      <c r="O64" s="91">
        <v>0</v>
      </c>
      <c r="P64" s="61">
        <v>0</v>
      </c>
      <c r="Q64" s="13"/>
      <c r="R64" s="17"/>
      <c r="S64" s="18"/>
      <c r="T64" s="18"/>
      <c r="U64" s="10"/>
      <c r="V64" s="10"/>
      <c r="W64" s="10"/>
      <c r="X64" s="10"/>
    </row>
    <row r="65" spans="1:24" s="11" customFormat="1" ht="42.75" customHeight="1">
      <c r="A65" s="150" t="s">
        <v>30</v>
      </c>
      <c r="B65" s="150"/>
      <c r="C65" s="150"/>
      <c r="D65" s="97">
        <f>E65+F65</f>
        <v>158427010</v>
      </c>
      <c r="E65" s="98">
        <f>E66+E76+E77+E80+E82+E85+E87+E94+E95</f>
        <v>158060630</v>
      </c>
      <c r="F65" s="98">
        <f>F66+F76+F77+F80+F82+F85+F87+F94+F95</f>
        <v>366380</v>
      </c>
      <c r="G65" s="98">
        <f>G66+G76+G77+G80+G82+G85+G87+G94+G95</f>
        <v>0</v>
      </c>
      <c r="H65" s="98">
        <f>I65+J65</f>
        <v>158563797.34</v>
      </c>
      <c r="I65" s="98">
        <f>I66+I76+I77+I80+I82+I85+I87+I94+I95</f>
        <v>158084355</v>
      </c>
      <c r="J65" s="98">
        <f>J66+J76+J77+J80+J82+J85+J87+J94+J95+J96</f>
        <v>479442.34</v>
      </c>
      <c r="K65" s="98">
        <f>K66+K76+K77+K80+K82+K85+K87+K94+K95+K96</f>
        <v>73000</v>
      </c>
      <c r="L65" s="98">
        <f>L66+L76+L77+L80+L82+L85+L87+L94+L95</f>
        <v>74451002</v>
      </c>
      <c r="M65" s="98">
        <f>N65+O65</f>
        <v>73411462.36999999</v>
      </c>
      <c r="N65" s="98">
        <f>N66+N76+N77+N80+N82+N85+N87+N94+N95</f>
        <v>73117818.11999999</v>
      </c>
      <c r="O65" s="98">
        <f>O66+O76+O77+O80+O82+O85+O87+O94+O95</f>
        <v>293644.25</v>
      </c>
      <c r="P65" s="98">
        <f>P66+P76+P77+P80+P82+P85+P87+P94+P95</f>
        <v>59927.94</v>
      </c>
      <c r="Q65" s="13"/>
      <c r="R65" s="19"/>
      <c r="S65" s="20"/>
      <c r="T65" s="20"/>
      <c r="U65" s="10"/>
      <c r="V65" s="10"/>
      <c r="W65" s="10"/>
      <c r="X65" s="10"/>
    </row>
    <row r="66" spans="1:24" s="55" customFormat="1" ht="54.75" customHeight="1">
      <c r="A66" s="155" t="s">
        <v>72</v>
      </c>
      <c r="B66" s="156"/>
      <c r="C66" s="157"/>
      <c r="D66" s="67">
        <f>E66+F66</f>
        <v>136205772</v>
      </c>
      <c r="E66" s="68">
        <f>SUM(E67:E75)</f>
        <v>136205772</v>
      </c>
      <c r="F66" s="68">
        <f>SUM(F67:F75)</f>
        <v>0</v>
      </c>
      <c r="G66" s="68">
        <f>SUM(G67:G75)</f>
        <v>0</v>
      </c>
      <c r="H66" s="71">
        <f>I66+J66</f>
        <v>136205772</v>
      </c>
      <c r="I66" s="94">
        <f>SUM(I67:I75)</f>
        <v>136205772</v>
      </c>
      <c r="J66" s="94">
        <f>SUM(J67:J75)</f>
        <v>0</v>
      </c>
      <c r="K66" s="94">
        <f>SUM(K67:K75)</f>
        <v>0</v>
      </c>
      <c r="L66" s="94">
        <f>SUM(L67:L75)</f>
        <v>63269199.129999995</v>
      </c>
      <c r="M66" s="94">
        <f>N66+O66</f>
        <v>62181771.269999996</v>
      </c>
      <c r="N66" s="94">
        <f>SUM(N67:N75)</f>
        <v>62181771.269999996</v>
      </c>
      <c r="O66" s="94">
        <f>SUM(O67:O75)</f>
        <v>0</v>
      </c>
      <c r="P66" s="94">
        <f>SUM(P67:P75)</f>
        <v>0</v>
      </c>
      <c r="Q66" s="51"/>
      <c r="R66" s="52"/>
      <c r="S66" s="53"/>
      <c r="T66" s="53"/>
      <c r="U66" s="54"/>
      <c r="V66" s="54"/>
      <c r="W66" s="54"/>
      <c r="X66" s="54"/>
    </row>
    <row r="67" spans="1:24" s="11" customFormat="1" ht="26.25" customHeight="1">
      <c r="A67" s="143" t="s">
        <v>62</v>
      </c>
      <c r="B67" s="144"/>
      <c r="C67" s="145"/>
      <c r="D67" s="62">
        <f>E67+F67</f>
        <v>1321506</v>
      </c>
      <c r="E67" s="61">
        <v>1321506</v>
      </c>
      <c r="F67" s="61">
        <v>0</v>
      </c>
      <c r="G67" s="61">
        <v>0</v>
      </c>
      <c r="H67" s="62">
        <f>I67+J67</f>
        <v>1321506</v>
      </c>
      <c r="I67" s="91">
        <v>1321506</v>
      </c>
      <c r="J67" s="91">
        <v>0</v>
      </c>
      <c r="K67" s="91">
        <v>0</v>
      </c>
      <c r="L67" s="91">
        <v>527415.17</v>
      </c>
      <c r="M67" s="91">
        <f aca="true" t="shared" si="12" ref="M67:M75">N67+O67</f>
        <v>524826.84</v>
      </c>
      <c r="N67" s="91">
        <v>524826.84</v>
      </c>
      <c r="O67" s="91">
        <v>0</v>
      </c>
      <c r="P67" s="91">
        <v>0</v>
      </c>
      <c r="Q67" s="13"/>
      <c r="R67" s="17"/>
      <c r="S67" s="18"/>
      <c r="T67" s="18"/>
      <c r="U67" s="10"/>
      <c r="V67" s="10"/>
      <c r="W67" s="10"/>
      <c r="X67" s="10"/>
    </row>
    <row r="68" spans="1:24" s="11" customFormat="1" ht="27" customHeight="1">
      <c r="A68" s="169" t="s">
        <v>63</v>
      </c>
      <c r="B68" s="170"/>
      <c r="C68" s="171"/>
      <c r="D68" s="62">
        <f aca="true" t="shared" si="13" ref="D68:D74">E68</f>
        <v>1170070</v>
      </c>
      <c r="E68" s="61">
        <v>1170070</v>
      </c>
      <c r="F68" s="61">
        <v>0</v>
      </c>
      <c r="G68" s="61">
        <v>0</v>
      </c>
      <c r="H68" s="62">
        <f aca="true" t="shared" si="14" ref="H68:H74">I68</f>
        <v>1168070</v>
      </c>
      <c r="I68" s="91">
        <v>1168070</v>
      </c>
      <c r="J68" s="91">
        <v>0</v>
      </c>
      <c r="K68" s="91">
        <v>0</v>
      </c>
      <c r="L68" s="91">
        <v>176072.48</v>
      </c>
      <c r="M68" s="91">
        <f t="shared" si="12"/>
        <v>111323.77</v>
      </c>
      <c r="N68" s="91">
        <v>111323.77</v>
      </c>
      <c r="O68" s="91">
        <v>0</v>
      </c>
      <c r="P68" s="91">
        <v>0</v>
      </c>
      <c r="Q68" s="13"/>
      <c r="R68" s="17"/>
      <c r="S68" s="18"/>
      <c r="T68" s="18"/>
      <c r="U68" s="10"/>
      <c r="V68" s="10"/>
      <c r="W68" s="10"/>
      <c r="X68" s="10"/>
    </row>
    <row r="69" spans="1:24" s="11" customFormat="1" ht="26.25" customHeight="1">
      <c r="A69" s="143" t="s">
        <v>64</v>
      </c>
      <c r="B69" s="144"/>
      <c r="C69" s="145"/>
      <c r="D69" s="62">
        <f t="shared" si="13"/>
        <v>72312300</v>
      </c>
      <c r="E69" s="61">
        <v>72312300</v>
      </c>
      <c r="F69" s="61">
        <v>0</v>
      </c>
      <c r="G69" s="61">
        <v>0</v>
      </c>
      <c r="H69" s="62">
        <f t="shared" si="14"/>
        <v>69762300</v>
      </c>
      <c r="I69" s="91">
        <v>69762300</v>
      </c>
      <c r="J69" s="91">
        <v>0</v>
      </c>
      <c r="K69" s="91">
        <v>0</v>
      </c>
      <c r="L69" s="91">
        <v>31816774.94</v>
      </c>
      <c r="M69" s="91">
        <f t="shared" si="12"/>
        <v>31320038.37</v>
      </c>
      <c r="N69" s="91">
        <v>31320038.37</v>
      </c>
      <c r="O69" s="91">
        <v>0</v>
      </c>
      <c r="P69" s="91">
        <v>0</v>
      </c>
      <c r="Q69" s="13"/>
      <c r="R69" s="17"/>
      <c r="S69" s="18"/>
      <c r="T69" s="18"/>
      <c r="U69" s="10"/>
      <c r="V69" s="10"/>
      <c r="W69" s="10"/>
      <c r="X69" s="10"/>
    </row>
    <row r="70" spans="1:24" s="11" customFormat="1" ht="38.25" customHeight="1">
      <c r="A70" s="143" t="s">
        <v>65</v>
      </c>
      <c r="B70" s="144"/>
      <c r="C70" s="145"/>
      <c r="D70" s="62">
        <f t="shared" si="13"/>
        <v>8769650</v>
      </c>
      <c r="E70" s="61">
        <v>8769650</v>
      </c>
      <c r="F70" s="61">
        <v>0</v>
      </c>
      <c r="G70" s="61">
        <v>0</v>
      </c>
      <c r="H70" s="62">
        <f t="shared" si="14"/>
        <v>8769650</v>
      </c>
      <c r="I70" s="91">
        <v>8769650</v>
      </c>
      <c r="J70" s="91">
        <v>0</v>
      </c>
      <c r="K70" s="91">
        <v>0</v>
      </c>
      <c r="L70" s="91">
        <v>4023382.71</v>
      </c>
      <c r="M70" s="91">
        <f t="shared" si="12"/>
        <v>3954901.31</v>
      </c>
      <c r="N70" s="91">
        <v>3954901.31</v>
      </c>
      <c r="O70" s="91">
        <v>0</v>
      </c>
      <c r="P70" s="91">
        <v>0</v>
      </c>
      <c r="Q70" s="13"/>
      <c r="R70" s="17"/>
      <c r="S70" s="18"/>
      <c r="T70" s="18"/>
      <c r="U70" s="10"/>
      <c r="V70" s="10"/>
      <c r="W70" s="10"/>
      <c r="X70" s="10"/>
    </row>
    <row r="71" spans="1:24" s="11" customFormat="1" ht="27" customHeight="1">
      <c r="A71" s="143" t="s">
        <v>66</v>
      </c>
      <c r="B71" s="144"/>
      <c r="C71" s="145"/>
      <c r="D71" s="62">
        <f t="shared" si="13"/>
        <v>13823530</v>
      </c>
      <c r="E71" s="61">
        <v>13823530</v>
      </c>
      <c r="F71" s="61">
        <v>0</v>
      </c>
      <c r="G71" s="61">
        <v>0</v>
      </c>
      <c r="H71" s="62">
        <f t="shared" si="14"/>
        <v>16375530</v>
      </c>
      <c r="I71" s="91">
        <v>16375530</v>
      </c>
      <c r="J71" s="91">
        <v>0</v>
      </c>
      <c r="K71" s="91">
        <v>0</v>
      </c>
      <c r="L71" s="91">
        <v>7916792.77</v>
      </c>
      <c r="M71" s="91">
        <f t="shared" si="12"/>
        <v>7916399.75</v>
      </c>
      <c r="N71" s="91">
        <v>7916399.75</v>
      </c>
      <c r="O71" s="91">
        <v>0</v>
      </c>
      <c r="P71" s="91">
        <v>0</v>
      </c>
      <c r="Q71" s="13"/>
      <c r="R71" s="17"/>
      <c r="S71" s="18"/>
      <c r="T71" s="18"/>
      <c r="U71" s="10"/>
      <c r="V71" s="10"/>
      <c r="W71" s="10"/>
      <c r="X71" s="10"/>
    </row>
    <row r="72" spans="1:24" s="11" customFormat="1" ht="27" customHeight="1">
      <c r="A72" s="143" t="s">
        <v>67</v>
      </c>
      <c r="B72" s="144"/>
      <c r="C72" s="145"/>
      <c r="D72" s="62">
        <f t="shared" si="13"/>
        <v>653230</v>
      </c>
      <c r="E72" s="61">
        <v>653230</v>
      </c>
      <c r="F72" s="61">
        <v>0</v>
      </c>
      <c r="G72" s="61">
        <v>0</v>
      </c>
      <c r="H72" s="62">
        <f t="shared" si="14"/>
        <v>653230</v>
      </c>
      <c r="I72" s="91">
        <v>653230</v>
      </c>
      <c r="J72" s="91">
        <v>0</v>
      </c>
      <c r="K72" s="91">
        <v>0</v>
      </c>
      <c r="L72" s="91">
        <v>308546.85</v>
      </c>
      <c r="M72" s="91">
        <f t="shared" si="12"/>
        <v>287394.01</v>
      </c>
      <c r="N72" s="91">
        <v>287394.01</v>
      </c>
      <c r="O72" s="91">
        <v>0</v>
      </c>
      <c r="P72" s="91">
        <v>0</v>
      </c>
      <c r="Q72" s="13"/>
      <c r="R72" s="17"/>
      <c r="S72" s="18"/>
      <c r="T72" s="18"/>
      <c r="U72" s="10"/>
      <c r="V72" s="10"/>
      <c r="W72" s="10"/>
      <c r="X72" s="10"/>
    </row>
    <row r="73" spans="1:24" s="11" customFormat="1" ht="25.5" customHeight="1">
      <c r="A73" s="143" t="s">
        <v>68</v>
      </c>
      <c r="B73" s="144"/>
      <c r="C73" s="145"/>
      <c r="D73" s="62">
        <f t="shared" si="13"/>
        <v>82560</v>
      </c>
      <c r="E73" s="61">
        <v>82560</v>
      </c>
      <c r="F73" s="61">
        <v>0</v>
      </c>
      <c r="G73" s="61">
        <v>0</v>
      </c>
      <c r="H73" s="62">
        <f t="shared" si="14"/>
        <v>82560</v>
      </c>
      <c r="I73" s="91">
        <v>82560</v>
      </c>
      <c r="J73" s="91">
        <v>0</v>
      </c>
      <c r="K73" s="91">
        <v>0</v>
      </c>
      <c r="L73" s="91">
        <v>42280</v>
      </c>
      <c r="M73" s="91">
        <f t="shared" si="12"/>
        <v>36120</v>
      </c>
      <c r="N73" s="91">
        <v>36120</v>
      </c>
      <c r="O73" s="91">
        <v>0</v>
      </c>
      <c r="P73" s="91">
        <v>0</v>
      </c>
      <c r="Q73" s="13"/>
      <c r="R73" s="17"/>
      <c r="S73" s="18"/>
      <c r="T73" s="18"/>
      <c r="U73" s="10"/>
      <c r="V73" s="10"/>
      <c r="W73" s="10"/>
      <c r="X73" s="10"/>
    </row>
    <row r="74" spans="1:24" s="11" customFormat="1" ht="28.5" customHeight="1">
      <c r="A74" s="147" t="s">
        <v>69</v>
      </c>
      <c r="B74" s="148"/>
      <c r="C74" s="149"/>
      <c r="D74" s="62">
        <f t="shared" si="13"/>
        <v>14932050</v>
      </c>
      <c r="E74" s="61">
        <v>14932050</v>
      </c>
      <c r="F74" s="61">
        <v>0</v>
      </c>
      <c r="G74" s="61">
        <v>0</v>
      </c>
      <c r="H74" s="62">
        <f t="shared" si="14"/>
        <v>14932050</v>
      </c>
      <c r="I74" s="91">
        <v>14932050</v>
      </c>
      <c r="J74" s="91">
        <v>0</v>
      </c>
      <c r="K74" s="91">
        <v>0</v>
      </c>
      <c r="L74" s="91">
        <v>6774454.03</v>
      </c>
      <c r="M74" s="91">
        <f t="shared" si="12"/>
        <v>6348345.68</v>
      </c>
      <c r="N74" s="91">
        <v>6348345.68</v>
      </c>
      <c r="O74" s="91">
        <v>0</v>
      </c>
      <c r="P74" s="91">
        <v>0</v>
      </c>
      <c r="Q74" s="13"/>
      <c r="R74" s="17"/>
      <c r="S74" s="18"/>
      <c r="T74" s="18"/>
      <c r="U74" s="10"/>
      <c r="V74" s="10"/>
      <c r="W74" s="10"/>
      <c r="X74" s="10"/>
    </row>
    <row r="75" spans="1:24" s="11" customFormat="1" ht="37.5" customHeight="1">
      <c r="A75" s="147" t="s">
        <v>70</v>
      </c>
      <c r="B75" s="148"/>
      <c r="C75" s="149"/>
      <c r="D75" s="62">
        <f aca="true" t="shared" si="15" ref="D75:D102">E75+F75</f>
        <v>23140876</v>
      </c>
      <c r="E75" s="61">
        <v>23140876</v>
      </c>
      <c r="F75" s="61">
        <v>0</v>
      </c>
      <c r="G75" s="61">
        <v>0</v>
      </c>
      <c r="H75" s="62">
        <f aca="true" t="shared" si="16" ref="H75:H81">I75+J75</f>
        <v>23140876</v>
      </c>
      <c r="I75" s="91">
        <v>23140876</v>
      </c>
      <c r="J75" s="91">
        <v>0</v>
      </c>
      <c r="K75" s="91">
        <v>0</v>
      </c>
      <c r="L75" s="91">
        <v>11683480.18</v>
      </c>
      <c r="M75" s="91">
        <f t="shared" si="12"/>
        <v>11682421.54</v>
      </c>
      <c r="N75" s="91">
        <v>11682421.54</v>
      </c>
      <c r="O75" s="91">
        <v>0</v>
      </c>
      <c r="P75" s="91">
        <v>0</v>
      </c>
      <c r="Q75" s="13"/>
      <c r="R75" s="17"/>
      <c r="S75" s="18"/>
      <c r="T75" s="18"/>
      <c r="U75" s="10"/>
      <c r="V75" s="10"/>
      <c r="W75" s="10"/>
      <c r="X75" s="10"/>
    </row>
    <row r="76" spans="1:24" s="58" customFormat="1" ht="39.75" customHeight="1">
      <c r="A76" s="155" t="s">
        <v>71</v>
      </c>
      <c r="B76" s="156"/>
      <c r="C76" s="157"/>
      <c r="D76" s="67">
        <f t="shared" si="15"/>
        <v>3234428</v>
      </c>
      <c r="E76" s="68">
        <v>3234428</v>
      </c>
      <c r="F76" s="68">
        <v>0</v>
      </c>
      <c r="G76" s="68">
        <v>0</v>
      </c>
      <c r="H76" s="67">
        <f t="shared" si="16"/>
        <v>3234428</v>
      </c>
      <c r="I76" s="82">
        <v>3234428</v>
      </c>
      <c r="J76" s="82">
        <v>0</v>
      </c>
      <c r="K76" s="82">
        <v>0</v>
      </c>
      <c r="L76" s="82">
        <v>1627700.87</v>
      </c>
      <c r="M76" s="82">
        <f aca="true" t="shared" si="17" ref="M76:M81">N76+O76</f>
        <v>1613139.65</v>
      </c>
      <c r="N76" s="82">
        <v>1613139.65</v>
      </c>
      <c r="O76" s="82">
        <v>0</v>
      </c>
      <c r="P76" s="82">
        <v>0</v>
      </c>
      <c r="Q76" s="56"/>
      <c r="R76" s="52"/>
      <c r="S76" s="53"/>
      <c r="T76" s="53"/>
      <c r="U76" s="57"/>
      <c r="V76" s="57"/>
      <c r="W76" s="57"/>
      <c r="X76" s="57"/>
    </row>
    <row r="77" spans="1:24" s="58" customFormat="1" ht="57.75" customHeight="1">
      <c r="A77" s="161" t="s">
        <v>73</v>
      </c>
      <c r="B77" s="162"/>
      <c r="C77" s="163"/>
      <c r="D77" s="67">
        <f t="shared" si="15"/>
        <v>17950270</v>
      </c>
      <c r="E77" s="68">
        <f>E78+E79</f>
        <v>17583890</v>
      </c>
      <c r="F77" s="68">
        <f>F78+F79</f>
        <v>366380</v>
      </c>
      <c r="G77" s="68">
        <f>G78+G79</f>
        <v>0</v>
      </c>
      <c r="H77" s="71">
        <f>I77+J77</f>
        <v>18018573.64</v>
      </c>
      <c r="I77" s="82">
        <f>I78+I79</f>
        <v>17586490</v>
      </c>
      <c r="J77" s="82">
        <f>J78+J79</f>
        <v>432083.64</v>
      </c>
      <c r="K77" s="82">
        <f>K78+K79</f>
        <v>63000</v>
      </c>
      <c r="L77" s="82">
        <f>L78+L79</f>
        <v>9036577</v>
      </c>
      <c r="M77" s="94">
        <f t="shared" si="17"/>
        <v>9165356.66</v>
      </c>
      <c r="N77" s="82">
        <f>N78+N79</f>
        <v>8909071.11</v>
      </c>
      <c r="O77" s="82">
        <f>O78+O79</f>
        <v>256285.55</v>
      </c>
      <c r="P77" s="82">
        <f>P78+P79</f>
        <v>59927.94</v>
      </c>
      <c r="Q77" s="56"/>
      <c r="R77" s="52"/>
      <c r="S77" s="53"/>
      <c r="T77" s="53"/>
      <c r="U77" s="57"/>
      <c r="V77" s="57"/>
      <c r="W77" s="57"/>
      <c r="X77" s="57"/>
    </row>
    <row r="78" spans="1:24" s="11" customFormat="1" ht="60" customHeight="1">
      <c r="A78" s="143" t="s">
        <v>74</v>
      </c>
      <c r="B78" s="144"/>
      <c r="C78" s="145"/>
      <c r="D78" s="62">
        <f t="shared" si="15"/>
        <v>14478905</v>
      </c>
      <c r="E78" s="61">
        <v>14112525</v>
      </c>
      <c r="F78" s="61">
        <v>366380</v>
      </c>
      <c r="G78" s="61">
        <v>0</v>
      </c>
      <c r="H78" s="62">
        <f>I78+J78</f>
        <v>14547208.64</v>
      </c>
      <c r="I78" s="91">
        <v>14115125</v>
      </c>
      <c r="J78" s="91">
        <v>432083.64</v>
      </c>
      <c r="K78" s="91">
        <v>63000</v>
      </c>
      <c r="L78" s="91">
        <v>7176659</v>
      </c>
      <c r="M78" s="91">
        <f t="shared" si="17"/>
        <v>7305511.64</v>
      </c>
      <c r="N78" s="91">
        <v>7049226.09</v>
      </c>
      <c r="O78" s="91">
        <v>256285.55</v>
      </c>
      <c r="P78" s="91">
        <v>59927.94</v>
      </c>
      <c r="Q78" s="13"/>
      <c r="R78" s="17"/>
      <c r="S78" s="18"/>
      <c r="T78" s="18"/>
      <c r="U78" s="10"/>
      <c r="V78" s="10"/>
      <c r="W78" s="10"/>
      <c r="X78" s="10"/>
    </row>
    <row r="79" spans="1:24" s="11" customFormat="1" ht="31.5" customHeight="1">
      <c r="A79" s="143" t="s">
        <v>75</v>
      </c>
      <c r="B79" s="144"/>
      <c r="C79" s="145"/>
      <c r="D79" s="62">
        <f t="shared" si="15"/>
        <v>3471365</v>
      </c>
      <c r="E79" s="61">
        <v>3471365</v>
      </c>
      <c r="F79" s="61">
        <v>0</v>
      </c>
      <c r="G79" s="61">
        <v>0</v>
      </c>
      <c r="H79" s="62">
        <f t="shared" si="16"/>
        <v>3471365</v>
      </c>
      <c r="I79" s="91">
        <v>3471365</v>
      </c>
      <c r="J79" s="91">
        <v>0</v>
      </c>
      <c r="K79" s="91">
        <v>0</v>
      </c>
      <c r="L79" s="91">
        <v>1859918</v>
      </c>
      <c r="M79" s="91">
        <f t="shared" si="17"/>
        <v>1859845.02</v>
      </c>
      <c r="N79" s="91">
        <v>1859845.02</v>
      </c>
      <c r="O79" s="91">
        <v>0</v>
      </c>
      <c r="P79" s="91">
        <v>0</v>
      </c>
      <c r="Q79" s="13"/>
      <c r="R79" s="17"/>
      <c r="S79" s="18"/>
      <c r="T79" s="18"/>
      <c r="U79" s="10"/>
      <c r="V79" s="10"/>
      <c r="W79" s="10"/>
      <c r="X79" s="10"/>
    </row>
    <row r="80" spans="1:24" s="58" customFormat="1" ht="30.75" customHeight="1">
      <c r="A80" s="172" t="s">
        <v>78</v>
      </c>
      <c r="B80" s="173"/>
      <c r="C80" s="174"/>
      <c r="D80" s="67">
        <f t="shared" si="15"/>
        <v>31700</v>
      </c>
      <c r="E80" s="68">
        <f>E81</f>
        <v>31700</v>
      </c>
      <c r="F80" s="68">
        <f>F81</f>
        <v>0</v>
      </c>
      <c r="G80" s="68">
        <f>G81</f>
        <v>0</v>
      </c>
      <c r="H80" s="67">
        <f t="shared" si="16"/>
        <v>52825</v>
      </c>
      <c r="I80" s="82">
        <f>I81</f>
        <v>52825</v>
      </c>
      <c r="J80" s="82">
        <f>J81</f>
        <v>0</v>
      </c>
      <c r="K80" s="82">
        <f>K81</f>
        <v>0</v>
      </c>
      <c r="L80" s="82">
        <f>L81</f>
        <v>25465</v>
      </c>
      <c r="M80" s="82">
        <f t="shared" si="17"/>
        <v>12949.1</v>
      </c>
      <c r="N80" s="82">
        <f>N81</f>
        <v>12949.1</v>
      </c>
      <c r="O80" s="82">
        <f>O81</f>
        <v>0</v>
      </c>
      <c r="P80" s="82">
        <f>P81</f>
        <v>0</v>
      </c>
      <c r="Q80" s="56"/>
      <c r="R80" s="52"/>
      <c r="S80" s="53"/>
      <c r="T80" s="53"/>
      <c r="U80" s="57"/>
      <c r="V80" s="57"/>
      <c r="W80" s="57"/>
      <c r="X80" s="57"/>
    </row>
    <row r="81" spans="1:24" s="11" customFormat="1" ht="32.25" customHeight="1">
      <c r="A81" s="143" t="s">
        <v>79</v>
      </c>
      <c r="B81" s="144"/>
      <c r="C81" s="145"/>
      <c r="D81" s="62">
        <f t="shared" si="15"/>
        <v>31700</v>
      </c>
      <c r="E81" s="61">
        <v>31700</v>
      </c>
      <c r="F81" s="61">
        <v>0</v>
      </c>
      <c r="G81" s="61">
        <v>0</v>
      </c>
      <c r="H81" s="62">
        <f t="shared" si="16"/>
        <v>52825</v>
      </c>
      <c r="I81" s="91">
        <v>52825</v>
      </c>
      <c r="J81" s="91">
        <v>0</v>
      </c>
      <c r="K81" s="91">
        <v>0</v>
      </c>
      <c r="L81" s="91">
        <v>25465</v>
      </c>
      <c r="M81" s="91">
        <f t="shared" si="17"/>
        <v>12949.1</v>
      </c>
      <c r="N81" s="91">
        <v>12949.1</v>
      </c>
      <c r="O81" s="91">
        <v>0</v>
      </c>
      <c r="P81" s="91">
        <v>0</v>
      </c>
      <c r="Q81" s="13"/>
      <c r="R81" s="17"/>
      <c r="S81" s="18"/>
      <c r="T81" s="18"/>
      <c r="U81" s="10"/>
      <c r="V81" s="10"/>
      <c r="W81" s="10"/>
      <c r="X81" s="10"/>
    </row>
    <row r="82" spans="1:24" s="58" customFormat="1" ht="42.75" customHeight="1">
      <c r="A82" s="161" t="s">
        <v>80</v>
      </c>
      <c r="B82" s="162"/>
      <c r="C82" s="163"/>
      <c r="D82" s="67">
        <f t="shared" si="15"/>
        <v>15000</v>
      </c>
      <c r="E82" s="68">
        <f aca="true" t="shared" si="18" ref="E82:P82">E83+E84</f>
        <v>15000</v>
      </c>
      <c r="F82" s="68">
        <f t="shared" si="18"/>
        <v>0</v>
      </c>
      <c r="G82" s="68">
        <f t="shared" si="18"/>
        <v>0</v>
      </c>
      <c r="H82" s="68">
        <f t="shared" si="18"/>
        <v>15000</v>
      </c>
      <c r="I82" s="82">
        <f t="shared" si="18"/>
        <v>15000</v>
      </c>
      <c r="J82" s="82">
        <f t="shared" si="18"/>
        <v>0</v>
      </c>
      <c r="K82" s="82">
        <f t="shared" si="18"/>
        <v>0</v>
      </c>
      <c r="L82" s="82">
        <f t="shared" si="18"/>
        <v>7000</v>
      </c>
      <c r="M82" s="82">
        <f t="shared" si="18"/>
        <v>6670.8</v>
      </c>
      <c r="N82" s="82">
        <f t="shared" si="18"/>
        <v>6670.8</v>
      </c>
      <c r="O82" s="82">
        <f t="shared" si="18"/>
        <v>0</v>
      </c>
      <c r="P82" s="82">
        <f t="shared" si="18"/>
        <v>0</v>
      </c>
      <c r="Q82" s="56"/>
      <c r="R82" s="52"/>
      <c r="S82" s="53"/>
      <c r="T82" s="53"/>
      <c r="U82" s="57"/>
      <c r="V82" s="57"/>
      <c r="W82" s="57"/>
      <c r="X82" s="57"/>
    </row>
    <row r="83" spans="1:24" s="11" customFormat="1" ht="42.75" customHeight="1">
      <c r="A83" s="143" t="s">
        <v>81</v>
      </c>
      <c r="B83" s="144"/>
      <c r="C83" s="145"/>
      <c r="D83" s="62">
        <f t="shared" si="15"/>
        <v>5000</v>
      </c>
      <c r="E83" s="61">
        <v>5000</v>
      </c>
      <c r="F83" s="61">
        <v>0</v>
      </c>
      <c r="G83" s="61">
        <v>0</v>
      </c>
      <c r="H83" s="62">
        <f>I83</f>
        <v>5000</v>
      </c>
      <c r="I83" s="91">
        <v>5000</v>
      </c>
      <c r="J83" s="91">
        <v>0</v>
      </c>
      <c r="K83" s="91">
        <v>0</v>
      </c>
      <c r="L83" s="91">
        <v>5000</v>
      </c>
      <c r="M83" s="91">
        <f aca="true" t="shared" si="19" ref="M83:M102">N83+O83</f>
        <v>4997.8</v>
      </c>
      <c r="N83" s="91">
        <v>4997.8</v>
      </c>
      <c r="O83" s="91">
        <v>0</v>
      </c>
      <c r="P83" s="91">
        <v>0</v>
      </c>
      <c r="Q83" s="13"/>
      <c r="R83" s="17"/>
      <c r="S83" s="18"/>
      <c r="T83" s="18"/>
      <c r="U83" s="10"/>
      <c r="V83" s="10"/>
      <c r="W83" s="10"/>
      <c r="X83" s="10"/>
    </row>
    <row r="84" spans="1:24" s="11" customFormat="1" ht="30.75" customHeight="1">
      <c r="A84" s="143" t="s">
        <v>82</v>
      </c>
      <c r="B84" s="144"/>
      <c r="C84" s="145"/>
      <c r="D84" s="62">
        <f t="shared" si="15"/>
        <v>10000</v>
      </c>
      <c r="E84" s="61">
        <v>10000</v>
      </c>
      <c r="F84" s="61">
        <v>0</v>
      </c>
      <c r="G84" s="61">
        <v>0</v>
      </c>
      <c r="H84" s="62">
        <f>I84</f>
        <v>10000</v>
      </c>
      <c r="I84" s="91">
        <v>10000</v>
      </c>
      <c r="J84" s="91">
        <v>0</v>
      </c>
      <c r="K84" s="91">
        <v>0</v>
      </c>
      <c r="L84" s="91">
        <v>2000</v>
      </c>
      <c r="M84" s="91">
        <f t="shared" si="19"/>
        <v>1673</v>
      </c>
      <c r="N84" s="91">
        <v>1673</v>
      </c>
      <c r="O84" s="91">
        <v>0</v>
      </c>
      <c r="P84" s="91">
        <v>0</v>
      </c>
      <c r="Q84" s="13"/>
      <c r="R84" s="17"/>
      <c r="S84" s="18"/>
      <c r="T84" s="18"/>
      <c r="U84" s="10"/>
      <c r="V84" s="10"/>
      <c r="W84" s="10"/>
      <c r="X84" s="10"/>
    </row>
    <row r="85" spans="1:24" s="58" customFormat="1" ht="21.75" customHeight="1">
      <c r="A85" s="161" t="s">
        <v>83</v>
      </c>
      <c r="B85" s="162"/>
      <c r="C85" s="163"/>
      <c r="D85" s="67">
        <f t="shared" si="15"/>
        <v>5300</v>
      </c>
      <c r="E85" s="68">
        <f>E86</f>
        <v>5300</v>
      </c>
      <c r="F85" s="68">
        <f>F86</f>
        <v>0</v>
      </c>
      <c r="G85" s="68">
        <f>G86</f>
        <v>0</v>
      </c>
      <c r="H85" s="68">
        <f>H86</f>
        <v>5300</v>
      </c>
      <c r="I85" s="82">
        <f>I86</f>
        <v>5300</v>
      </c>
      <c r="J85" s="82">
        <f aca="true" t="shared" si="20" ref="J85:P85">J86</f>
        <v>0</v>
      </c>
      <c r="K85" s="82">
        <f t="shared" si="20"/>
        <v>0</v>
      </c>
      <c r="L85" s="82">
        <f>L86</f>
        <v>3200</v>
      </c>
      <c r="M85" s="82">
        <f t="shared" si="19"/>
        <v>3200</v>
      </c>
      <c r="N85" s="82">
        <f>N86</f>
        <v>3200</v>
      </c>
      <c r="O85" s="82">
        <f t="shared" si="20"/>
        <v>0</v>
      </c>
      <c r="P85" s="82">
        <f t="shared" si="20"/>
        <v>0</v>
      </c>
      <c r="Q85" s="56"/>
      <c r="R85" s="52"/>
      <c r="S85" s="53"/>
      <c r="T85" s="53"/>
      <c r="U85" s="57"/>
      <c r="V85" s="57"/>
      <c r="W85" s="57"/>
      <c r="X85" s="57"/>
    </row>
    <row r="86" spans="1:24" s="11" customFormat="1" ht="39" customHeight="1">
      <c r="A86" s="143" t="s">
        <v>84</v>
      </c>
      <c r="B86" s="144"/>
      <c r="C86" s="145"/>
      <c r="D86" s="62">
        <f t="shared" si="15"/>
        <v>5300</v>
      </c>
      <c r="E86" s="61">
        <v>5300</v>
      </c>
      <c r="F86" s="61">
        <v>0</v>
      </c>
      <c r="G86" s="61">
        <v>0</v>
      </c>
      <c r="H86" s="62">
        <f>I86</f>
        <v>5300</v>
      </c>
      <c r="I86" s="91">
        <v>5300</v>
      </c>
      <c r="J86" s="91">
        <v>0</v>
      </c>
      <c r="K86" s="91">
        <v>0</v>
      </c>
      <c r="L86" s="91">
        <v>3200</v>
      </c>
      <c r="M86" s="91">
        <f t="shared" si="19"/>
        <v>3200</v>
      </c>
      <c r="N86" s="91">
        <v>3200</v>
      </c>
      <c r="O86" s="91">
        <v>0</v>
      </c>
      <c r="P86" s="91">
        <v>0</v>
      </c>
      <c r="Q86" s="13"/>
      <c r="R86" s="17"/>
      <c r="S86" s="18"/>
      <c r="T86" s="18"/>
      <c r="U86" s="10"/>
      <c r="V86" s="10"/>
      <c r="W86" s="10"/>
      <c r="X86" s="10"/>
    </row>
    <row r="87" spans="1:24" s="58" customFormat="1" ht="72" customHeight="1">
      <c r="A87" s="161" t="s">
        <v>76</v>
      </c>
      <c r="B87" s="162"/>
      <c r="C87" s="163"/>
      <c r="D87" s="67">
        <f t="shared" si="15"/>
        <v>354070</v>
      </c>
      <c r="E87" s="68">
        <f>E88</f>
        <v>354070</v>
      </c>
      <c r="F87" s="68">
        <f>F88</f>
        <v>0</v>
      </c>
      <c r="G87" s="68">
        <f>G88</f>
        <v>0</v>
      </c>
      <c r="H87" s="67">
        <f>I87</f>
        <v>354070</v>
      </c>
      <c r="I87" s="82">
        <f>I88</f>
        <v>354070</v>
      </c>
      <c r="J87" s="82">
        <f>J88</f>
        <v>0</v>
      </c>
      <c r="K87" s="82">
        <f>K88</f>
        <v>0</v>
      </c>
      <c r="L87" s="82">
        <f>L88</f>
        <v>173141</v>
      </c>
      <c r="M87" s="82">
        <f t="shared" si="19"/>
        <v>161327.53</v>
      </c>
      <c r="N87" s="82">
        <f>N88</f>
        <v>161327.53</v>
      </c>
      <c r="O87" s="82">
        <f>O88</f>
        <v>0</v>
      </c>
      <c r="P87" s="82">
        <f>P88</f>
        <v>0</v>
      </c>
      <c r="Q87" s="56"/>
      <c r="R87" s="52"/>
      <c r="S87" s="53"/>
      <c r="T87" s="53"/>
      <c r="U87" s="57"/>
      <c r="V87" s="57"/>
      <c r="W87" s="57"/>
      <c r="X87" s="57"/>
    </row>
    <row r="88" spans="1:24" s="11" customFormat="1" ht="63.75" customHeight="1">
      <c r="A88" s="191" t="s">
        <v>77</v>
      </c>
      <c r="B88" s="191"/>
      <c r="C88" s="191"/>
      <c r="D88" s="62">
        <f t="shared" si="15"/>
        <v>354070</v>
      </c>
      <c r="E88" s="61">
        <v>354070</v>
      </c>
      <c r="F88" s="61">
        <v>0</v>
      </c>
      <c r="G88" s="61">
        <v>0</v>
      </c>
      <c r="H88" s="62">
        <f>I88</f>
        <v>354070</v>
      </c>
      <c r="I88" s="91">
        <v>354070</v>
      </c>
      <c r="J88" s="91">
        <v>0</v>
      </c>
      <c r="K88" s="91">
        <v>0</v>
      </c>
      <c r="L88" s="91">
        <v>173141</v>
      </c>
      <c r="M88" s="91">
        <f t="shared" si="19"/>
        <v>161327.53</v>
      </c>
      <c r="N88" s="91">
        <v>161327.53</v>
      </c>
      <c r="O88" s="91">
        <v>0</v>
      </c>
      <c r="P88" s="91">
        <v>0</v>
      </c>
      <c r="Q88" s="13"/>
      <c r="R88" s="17"/>
      <c r="S88" s="18"/>
      <c r="T88" s="18"/>
      <c r="U88" s="10"/>
      <c r="V88" s="10"/>
      <c r="W88" s="10"/>
      <c r="X88" s="10"/>
    </row>
    <row r="89" spans="1:24" s="89" customFormat="1" ht="12" customHeight="1">
      <c r="A89" s="86"/>
      <c r="B89" s="86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3"/>
      <c r="R89" s="88"/>
      <c r="S89" s="88"/>
      <c r="T89" s="88"/>
      <c r="U89" s="15"/>
      <c r="V89" s="15"/>
      <c r="W89" s="15"/>
      <c r="X89" s="15"/>
    </row>
    <row r="90" spans="1:24" s="16" customFormat="1" ht="26.25" customHeight="1">
      <c r="A90" s="133" t="s">
        <v>92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"/>
      <c r="R90" s="15"/>
      <c r="S90" s="15"/>
      <c r="T90" s="15"/>
      <c r="U90" s="15"/>
      <c r="V90" s="15"/>
      <c r="W90" s="15"/>
      <c r="X90" s="15"/>
    </row>
    <row r="91" spans="1:24" s="11" customFormat="1" ht="18.75" customHeight="1">
      <c r="A91" s="117" t="s">
        <v>0</v>
      </c>
      <c r="B91" s="117"/>
      <c r="C91" s="117"/>
      <c r="D91" s="114" t="str">
        <f>D10</f>
        <v>план на 2017 рік</v>
      </c>
      <c r="E91" s="138" t="s">
        <v>1</v>
      </c>
      <c r="F91" s="139"/>
      <c r="G91" s="140"/>
      <c r="H91" s="114" t="str">
        <f>H10</f>
        <v>уточнений план на  2017 рік</v>
      </c>
      <c r="I91" s="138" t="s">
        <v>1</v>
      </c>
      <c r="J91" s="139"/>
      <c r="K91" s="140"/>
      <c r="L91" s="115" t="str">
        <f>L10</f>
        <v>уточнений план загального фонду на  I півріччя 2017 року</v>
      </c>
      <c r="M91" s="114" t="str">
        <f>M10</f>
        <v>виконано за I півріччя 2017 року</v>
      </c>
      <c r="N91" s="138" t="s">
        <v>1</v>
      </c>
      <c r="O91" s="139"/>
      <c r="P91" s="140"/>
      <c r="Q91" s="13"/>
      <c r="R91" s="141"/>
      <c r="S91" s="142"/>
      <c r="T91" s="142"/>
      <c r="U91" s="10"/>
      <c r="V91" s="10"/>
      <c r="W91" s="10"/>
      <c r="X91" s="10"/>
    </row>
    <row r="92" spans="1:24" s="11" customFormat="1" ht="14.25" customHeight="1">
      <c r="A92" s="117"/>
      <c r="B92" s="117"/>
      <c r="C92" s="117"/>
      <c r="D92" s="114"/>
      <c r="E92" s="115" t="s">
        <v>2</v>
      </c>
      <c r="F92" s="115" t="s">
        <v>3</v>
      </c>
      <c r="G92" s="116" t="s">
        <v>35</v>
      </c>
      <c r="H92" s="114"/>
      <c r="I92" s="115" t="s">
        <v>2</v>
      </c>
      <c r="J92" s="115" t="s">
        <v>3</v>
      </c>
      <c r="K92" s="116" t="s">
        <v>35</v>
      </c>
      <c r="L92" s="115"/>
      <c r="M92" s="114"/>
      <c r="N92" s="115" t="s">
        <v>2</v>
      </c>
      <c r="O92" s="115" t="s">
        <v>3</v>
      </c>
      <c r="P92" s="116" t="s">
        <v>35</v>
      </c>
      <c r="Q92" s="13"/>
      <c r="R92" s="141"/>
      <c r="S92" s="135"/>
      <c r="T92" s="146"/>
      <c r="U92" s="10"/>
      <c r="V92" s="10"/>
      <c r="W92" s="10"/>
      <c r="X92" s="10"/>
    </row>
    <row r="93" spans="1:24" s="11" customFormat="1" ht="38.25" customHeight="1">
      <c r="A93" s="117"/>
      <c r="B93" s="117"/>
      <c r="C93" s="117"/>
      <c r="D93" s="114"/>
      <c r="E93" s="115"/>
      <c r="F93" s="115"/>
      <c r="G93" s="116"/>
      <c r="H93" s="114"/>
      <c r="I93" s="115"/>
      <c r="J93" s="115"/>
      <c r="K93" s="116"/>
      <c r="L93" s="115"/>
      <c r="M93" s="114"/>
      <c r="N93" s="115"/>
      <c r="O93" s="115"/>
      <c r="P93" s="116"/>
      <c r="Q93" s="13"/>
      <c r="R93" s="141"/>
      <c r="S93" s="135"/>
      <c r="T93" s="146"/>
      <c r="U93" s="10"/>
      <c r="V93" s="10"/>
      <c r="W93" s="10"/>
      <c r="X93" s="10"/>
    </row>
    <row r="94" spans="1:24" s="58" customFormat="1" ht="21" customHeight="1">
      <c r="A94" s="161" t="s">
        <v>40</v>
      </c>
      <c r="B94" s="162"/>
      <c r="C94" s="163"/>
      <c r="D94" s="67">
        <f t="shared" si="15"/>
        <v>107080</v>
      </c>
      <c r="E94" s="68">
        <f>24170+82910</f>
        <v>107080</v>
      </c>
      <c r="F94" s="68">
        <v>0</v>
      </c>
      <c r="G94" s="68">
        <v>0</v>
      </c>
      <c r="H94" s="67">
        <f aca="true" t="shared" si="21" ref="H94:H102">I94+J94</f>
        <v>144438.7</v>
      </c>
      <c r="I94" s="82">
        <v>107080</v>
      </c>
      <c r="J94" s="82">
        <v>37358.7</v>
      </c>
      <c r="K94" s="82"/>
      <c r="L94" s="82">
        <v>60425</v>
      </c>
      <c r="M94" s="82">
        <f>N94+O94</f>
        <v>74717.39</v>
      </c>
      <c r="N94" s="82">
        <v>37358.69</v>
      </c>
      <c r="O94" s="82">
        <v>37358.7</v>
      </c>
      <c r="P94" s="82">
        <v>0</v>
      </c>
      <c r="Q94" s="56"/>
      <c r="R94" s="52"/>
      <c r="S94" s="53"/>
      <c r="T94" s="53"/>
      <c r="U94" s="57"/>
      <c r="V94" s="57"/>
      <c r="W94" s="57"/>
      <c r="X94" s="57"/>
    </row>
    <row r="95" spans="1:24" s="58" customFormat="1" ht="22.5" customHeight="1">
      <c r="A95" s="172" t="s">
        <v>31</v>
      </c>
      <c r="B95" s="173"/>
      <c r="C95" s="174"/>
      <c r="D95" s="67">
        <f t="shared" si="15"/>
        <v>523390</v>
      </c>
      <c r="E95" s="68">
        <f>60000+463390</f>
        <v>523390</v>
      </c>
      <c r="F95" s="68">
        <v>0</v>
      </c>
      <c r="G95" s="68">
        <v>0</v>
      </c>
      <c r="H95" s="67">
        <f t="shared" si="21"/>
        <v>523390</v>
      </c>
      <c r="I95" s="82">
        <f>60000+463390</f>
        <v>523390</v>
      </c>
      <c r="J95" s="82"/>
      <c r="K95" s="82"/>
      <c r="L95" s="82">
        <f>30000+218294</f>
        <v>248294</v>
      </c>
      <c r="M95" s="82">
        <f>N95+O95</f>
        <v>192329.97</v>
      </c>
      <c r="N95" s="82">
        <v>192329.97</v>
      </c>
      <c r="O95" s="82">
        <v>0</v>
      </c>
      <c r="P95" s="82">
        <v>0</v>
      </c>
      <c r="Q95" s="56"/>
      <c r="R95" s="52"/>
      <c r="S95" s="53"/>
      <c r="T95" s="53"/>
      <c r="U95" s="57"/>
      <c r="V95" s="57"/>
      <c r="W95" s="57"/>
      <c r="X95" s="57"/>
    </row>
    <row r="96" spans="1:24" s="58" customFormat="1" ht="22.5" customHeight="1">
      <c r="A96" s="172" t="s">
        <v>97</v>
      </c>
      <c r="B96" s="173"/>
      <c r="C96" s="174"/>
      <c r="D96" s="67">
        <v>0</v>
      </c>
      <c r="E96" s="68">
        <v>0</v>
      </c>
      <c r="F96" s="68">
        <v>0</v>
      </c>
      <c r="G96" s="68">
        <v>0</v>
      </c>
      <c r="H96" s="67">
        <f t="shared" si="21"/>
        <v>10000</v>
      </c>
      <c r="I96" s="82">
        <f>I97</f>
        <v>0</v>
      </c>
      <c r="J96" s="82">
        <f>J97</f>
        <v>10000</v>
      </c>
      <c r="K96" s="82">
        <f>K97</f>
        <v>10000</v>
      </c>
      <c r="L96" s="82">
        <f>L97</f>
        <v>0</v>
      </c>
      <c r="M96" s="82">
        <f>N96+O96</f>
        <v>0</v>
      </c>
      <c r="N96" s="82">
        <f>N97</f>
        <v>0</v>
      </c>
      <c r="O96" s="82">
        <f>O97</f>
        <v>0</v>
      </c>
      <c r="P96" s="82">
        <f>P97</f>
        <v>0</v>
      </c>
      <c r="Q96" s="56"/>
      <c r="R96" s="52"/>
      <c r="S96" s="53"/>
      <c r="T96" s="53"/>
      <c r="U96" s="57"/>
      <c r="V96" s="57"/>
      <c r="W96" s="57"/>
      <c r="X96" s="57"/>
    </row>
    <row r="97" spans="1:24" s="58" customFormat="1" ht="38.25" customHeight="1">
      <c r="A97" s="196" t="s">
        <v>98</v>
      </c>
      <c r="B97" s="197"/>
      <c r="C97" s="198"/>
      <c r="D97" s="79">
        <v>0</v>
      </c>
      <c r="E97" s="78">
        <v>0</v>
      </c>
      <c r="F97" s="78">
        <v>0</v>
      </c>
      <c r="G97" s="78">
        <v>0</v>
      </c>
      <c r="H97" s="79">
        <f t="shared" si="21"/>
        <v>10000</v>
      </c>
      <c r="I97" s="92">
        <v>0</v>
      </c>
      <c r="J97" s="92">
        <v>10000</v>
      </c>
      <c r="K97" s="92">
        <v>10000</v>
      </c>
      <c r="L97" s="82"/>
      <c r="M97" s="82"/>
      <c r="N97" s="92">
        <v>0</v>
      </c>
      <c r="O97" s="92">
        <v>0</v>
      </c>
      <c r="P97" s="82">
        <v>0</v>
      </c>
      <c r="Q97" s="56"/>
      <c r="R97" s="52"/>
      <c r="S97" s="53"/>
      <c r="T97" s="53"/>
      <c r="U97" s="57"/>
      <c r="V97" s="57"/>
      <c r="W97" s="57"/>
      <c r="X97" s="57"/>
    </row>
    <row r="98" spans="1:24" s="58" customFormat="1" ht="20.25" customHeight="1">
      <c r="A98" s="130" t="s">
        <v>32</v>
      </c>
      <c r="B98" s="130"/>
      <c r="C98" s="130"/>
      <c r="D98" s="100">
        <f t="shared" si="15"/>
        <v>44800</v>
      </c>
      <c r="E98" s="101">
        <f>E99</f>
        <v>44800</v>
      </c>
      <c r="F98" s="101">
        <f>F99</f>
        <v>0</v>
      </c>
      <c r="G98" s="101">
        <f>G99</f>
        <v>0</v>
      </c>
      <c r="H98" s="100">
        <f t="shared" si="21"/>
        <v>44800</v>
      </c>
      <c r="I98" s="101">
        <f>I99</f>
        <v>44800</v>
      </c>
      <c r="J98" s="101"/>
      <c r="K98" s="101"/>
      <c r="L98" s="101">
        <f>L99</f>
        <v>20000</v>
      </c>
      <c r="M98" s="101">
        <f>N98+O98</f>
        <v>18445.55</v>
      </c>
      <c r="N98" s="101">
        <f>N99</f>
        <v>18445.55</v>
      </c>
      <c r="O98" s="101">
        <f>O99</f>
        <v>0</v>
      </c>
      <c r="P98" s="101">
        <f>P99</f>
        <v>0</v>
      </c>
      <c r="Q98" s="56"/>
      <c r="R98" s="52"/>
      <c r="S98" s="53"/>
      <c r="T98" s="53"/>
      <c r="U98" s="57"/>
      <c r="V98" s="57"/>
      <c r="W98" s="57"/>
      <c r="X98" s="57"/>
    </row>
    <row r="99" spans="1:24" s="58" customFormat="1" ht="38.25" customHeight="1">
      <c r="A99" s="161" t="s">
        <v>44</v>
      </c>
      <c r="B99" s="162"/>
      <c r="C99" s="163"/>
      <c r="D99" s="67">
        <f t="shared" si="15"/>
        <v>44800</v>
      </c>
      <c r="E99" s="68">
        <v>44800</v>
      </c>
      <c r="F99" s="68">
        <v>0</v>
      </c>
      <c r="G99" s="68">
        <v>0</v>
      </c>
      <c r="H99" s="67">
        <f t="shared" si="21"/>
        <v>44800</v>
      </c>
      <c r="I99" s="82">
        <v>44800</v>
      </c>
      <c r="J99" s="68">
        <v>0</v>
      </c>
      <c r="K99" s="68">
        <v>0</v>
      </c>
      <c r="L99" s="82">
        <v>20000</v>
      </c>
      <c r="M99" s="82">
        <f t="shared" si="19"/>
        <v>18445.55</v>
      </c>
      <c r="N99" s="82">
        <v>18445.55</v>
      </c>
      <c r="O99" s="82">
        <v>0</v>
      </c>
      <c r="P99" s="82">
        <v>0</v>
      </c>
      <c r="Q99" s="56"/>
      <c r="R99" s="52"/>
      <c r="S99" s="53"/>
      <c r="T99" s="53"/>
      <c r="U99" s="57"/>
      <c r="V99" s="57"/>
      <c r="W99" s="57"/>
      <c r="X99" s="57"/>
    </row>
    <row r="100" spans="1:24" s="9" customFormat="1" ht="21.75" customHeight="1">
      <c r="A100" s="130" t="s">
        <v>33</v>
      </c>
      <c r="B100" s="130"/>
      <c r="C100" s="130"/>
      <c r="D100" s="97">
        <f t="shared" si="15"/>
        <v>12634284</v>
      </c>
      <c r="E100" s="98">
        <f>E101+E103</f>
        <v>11958690</v>
      </c>
      <c r="F100" s="98">
        <f>F101+F103</f>
        <v>675594</v>
      </c>
      <c r="G100" s="98">
        <f>G101+G103</f>
        <v>0</v>
      </c>
      <c r="H100" s="97">
        <f t="shared" si="21"/>
        <v>7109726.8</v>
      </c>
      <c r="I100" s="98">
        <f>I101+I103</f>
        <v>3748290</v>
      </c>
      <c r="J100" s="98">
        <f>J101+J103</f>
        <v>3361436.8</v>
      </c>
      <c r="K100" s="98">
        <f>K101+K103</f>
        <v>3138916.8</v>
      </c>
      <c r="L100" s="98">
        <f>L101+L103</f>
        <v>3717240</v>
      </c>
      <c r="M100" s="97">
        <f t="shared" si="19"/>
        <v>6949449.77</v>
      </c>
      <c r="N100" s="98">
        <f>N101+N103</f>
        <v>3701291.41</v>
      </c>
      <c r="O100" s="98">
        <f>O101+O103</f>
        <v>3248158.36</v>
      </c>
      <c r="P100" s="98">
        <f>P101+P103</f>
        <v>3138915.84</v>
      </c>
      <c r="Q100" s="50"/>
      <c r="R100" s="19"/>
      <c r="S100" s="20"/>
      <c r="T100" s="20"/>
      <c r="U100" s="14"/>
      <c r="V100" s="14"/>
      <c r="W100" s="14"/>
      <c r="X100" s="14"/>
    </row>
    <row r="101" spans="1:24" s="58" customFormat="1" ht="25.5" customHeight="1">
      <c r="A101" s="193" t="s">
        <v>85</v>
      </c>
      <c r="B101" s="194"/>
      <c r="C101" s="195"/>
      <c r="D101" s="67">
        <f t="shared" si="15"/>
        <v>12564284</v>
      </c>
      <c r="E101" s="68">
        <f>E102</f>
        <v>11888690</v>
      </c>
      <c r="F101" s="68">
        <f>F102</f>
        <v>675594</v>
      </c>
      <c r="G101" s="68">
        <f>G102</f>
        <v>0</v>
      </c>
      <c r="H101" s="67">
        <f t="shared" si="21"/>
        <v>7039726.8</v>
      </c>
      <c r="I101" s="82">
        <f>I102</f>
        <v>3678290</v>
      </c>
      <c r="J101" s="82">
        <f>J102</f>
        <v>3361436.8</v>
      </c>
      <c r="K101" s="82">
        <f>K102</f>
        <v>3138916.8</v>
      </c>
      <c r="L101" s="82">
        <f>L102</f>
        <v>3678290</v>
      </c>
      <c r="M101" s="82">
        <f t="shared" si="19"/>
        <v>6910499.77</v>
      </c>
      <c r="N101" s="82">
        <f>N102</f>
        <v>3662341.41</v>
      </c>
      <c r="O101" s="82">
        <f>O102</f>
        <v>3248158.36</v>
      </c>
      <c r="P101" s="82">
        <f>P102</f>
        <v>3138915.84</v>
      </c>
      <c r="Q101" s="56"/>
      <c r="R101" s="52"/>
      <c r="S101" s="53"/>
      <c r="T101" s="53"/>
      <c r="U101" s="57"/>
      <c r="V101" s="57"/>
      <c r="W101" s="57"/>
      <c r="X101" s="57"/>
    </row>
    <row r="102" spans="1:24" s="11" customFormat="1" ht="36.75" customHeight="1">
      <c r="A102" s="147" t="s">
        <v>86</v>
      </c>
      <c r="B102" s="148"/>
      <c r="C102" s="149"/>
      <c r="D102" s="62">
        <f t="shared" si="15"/>
        <v>12564284</v>
      </c>
      <c r="E102" s="61">
        <v>11888690</v>
      </c>
      <c r="F102" s="61">
        <v>675594</v>
      </c>
      <c r="G102" s="61">
        <v>0</v>
      </c>
      <c r="H102" s="62">
        <f t="shared" si="21"/>
        <v>7039726.8</v>
      </c>
      <c r="I102" s="91">
        <v>3678290</v>
      </c>
      <c r="J102" s="91">
        <v>3361436.8</v>
      </c>
      <c r="K102" s="91">
        <v>3138916.8</v>
      </c>
      <c r="L102" s="91">
        <v>3678290</v>
      </c>
      <c r="M102" s="91">
        <f t="shared" si="19"/>
        <v>6910499.77</v>
      </c>
      <c r="N102" s="91">
        <v>3662341.41</v>
      </c>
      <c r="O102" s="91">
        <v>3248158.36</v>
      </c>
      <c r="P102" s="91">
        <v>3138915.84</v>
      </c>
      <c r="Q102" s="13"/>
      <c r="R102" s="17"/>
      <c r="S102" s="18"/>
      <c r="T102" s="18"/>
      <c r="U102" s="10"/>
      <c r="V102" s="10"/>
      <c r="W102" s="10"/>
      <c r="X102" s="10"/>
    </row>
    <row r="103" spans="1:24" s="58" customFormat="1" ht="21" customHeight="1">
      <c r="A103" s="193" t="s">
        <v>87</v>
      </c>
      <c r="B103" s="194"/>
      <c r="C103" s="195"/>
      <c r="D103" s="67">
        <f>E103+F103</f>
        <v>70000</v>
      </c>
      <c r="E103" s="72">
        <f>E104</f>
        <v>70000</v>
      </c>
      <c r="F103" s="72">
        <f>F104</f>
        <v>0</v>
      </c>
      <c r="G103" s="72">
        <f>G104</f>
        <v>0</v>
      </c>
      <c r="H103" s="67">
        <f>I103+J103</f>
        <v>70000</v>
      </c>
      <c r="I103" s="94">
        <f>I104</f>
        <v>70000</v>
      </c>
      <c r="J103" s="94">
        <f>J104</f>
        <v>0</v>
      </c>
      <c r="K103" s="94">
        <f>K104</f>
        <v>0</v>
      </c>
      <c r="L103" s="94">
        <f>L104</f>
        <v>38950</v>
      </c>
      <c r="M103" s="82">
        <f>N103+O103</f>
        <v>38950</v>
      </c>
      <c r="N103" s="82">
        <f>N104</f>
        <v>38950</v>
      </c>
      <c r="O103" s="82">
        <f>O104</f>
        <v>0</v>
      </c>
      <c r="P103" s="82">
        <f>P104</f>
        <v>0</v>
      </c>
      <c r="Q103" s="56"/>
      <c r="R103" s="52"/>
      <c r="S103" s="53"/>
      <c r="T103" s="53"/>
      <c r="U103" s="57"/>
      <c r="V103" s="57"/>
      <c r="W103" s="57"/>
      <c r="X103" s="57"/>
    </row>
    <row r="104" spans="1:24" s="11" customFormat="1" ht="61.5" customHeight="1">
      <c r="A104" s="164" t="s">
        <v>88</v>
      </c>
      <c r="B104" s="165"/>
      <c r="C104" s="166"/>
      <c r="D104" s="62">
        <f>E104+F104</f>
        <v>70000</v>
      </c>
      <c r="E104" s="78">
        <v>70000</v>
      </c>
      <c r="F104" s="78">
        <v>0</v>
      </c>
      <c r="G104" s="78">
        <v>0</v>
      </c>
      <c r="H104" s="62">
        <f>I104+J104</f>
        <v>70000</v>
      </c>
      <c r="I104" s="92">
        <v>70000</v>
      </c>
      <c r="J104" s="92">
        <v>0</v>
      </c>
      <c r="K104" s="92">
        <v>0</v>
      </c>
      <c r="L104" s="92">
        <v>38950</v>
      </c>
      <c r="M104" s="91">
        <f>N104+O104</f>
        <v>38950</v>
      </c>
      <c r="N104" s="91">
        <v>38950</v>
      </c>
      <c r="O104" s="92">
        <v>0</v>
      </c>
      <c r="P104" s="92">
        <v>0</v>
      </c>
      <c r="Q104" s="13"/>
      <c r="R104" s="17"/>
      <c r="S104" s="18"/>
      <c r="T104" s="18"/>
      <c r="U104" s="10"/>
      <c r="V104" s="10"/>
      <c r="W104" s="10"/>
      <c r="X104" s="10"/>
    </row>
    <row r="105" spans="1:24" s="9" customFormat="1" ht="21" customHeight="1">
      <c r="A105" s="158" t="s">
        <v>89</v>
      </c>
      <c r="B105" s="159"/>
      <c r="C105" s="160"/>
      <c r="D105" s="103">
        <f>E105+F105</f>
        <v>463730</v>
      </c>
      <c r="E105" s="98">
        <f>E106</f>
        <v>463730</v>
      </c>
      <c r="F105" s="98">
        <f>F106</f>
        <v>0</v>
      </c>
      <c r="G105" s="98">
        <f>G106</f>
        <v>0</v>
      </c>
      <c r="H105" s="97">
        <f>I105+J105</f>
        <v>1770801.73</v>
      </c>
      <c r="I105" s="98">
        <f>I106</f>
        <v>1372197</v>
      </c>
      <c r="J105" s="98">
        <f>J106</f>
        <v>398604.73</v>
      </c>
      <c r="K105" s="98">
        <f>K106</f>
        <v>398000</v>
      </c>
      <c r="L105" s="98">
        <f>L106</f>
        <v>1308667</v>
      </c>
      <c r="M105" s="97">
        <f>N105+O105</f>
        <v>289440.27</v>
      </c>
      <c r="N105" s="98">
        <f>N106</f>
        <v>89837.54</v>
      </c>
      <c r="O105" s="98">
        <f>O106</f>
        <v>199602.73</v>
      </c>
      <c r="P105" s="98">
        <f>P106</f>
        <v>198998</v>
      </c>
      <c r="Q105" s="50"/>
      <c r="R105" s="19"/>
      <c r="S105" s="20"/>
      <c r="T105" s="20"/>
      <c r="U105" s="14"/>
      <c r="V105" s="14"/>
      <c r="W105" s="14"/>
      <c r="X105" s="14"/>
    </row>
    <row r="106" spans="1:24" s="58" customFormat="1" ht="23.25" customHeight="1">
      <c r="A106" s="155" t="s">
        <v>90</v>
      </c>
      <c r="B106" s="156"/>
      <c r="C106" s="157"/>
      <c r="D106" s="67">
        <f>E106+F106</f>
        <v>463730</v>
      </c>
      <c r="E106" s="68">
        <v>463730</v>
      </c>
      <c r="F106" s="82">
        <v>0</v>
      </c>
      <c r="G106" s="82">
        <v>0</v>
      </c>
      <c r="H106" s="82">
        <f>I106+J106</f>
        <v>1770801.73</v>
      </c>
      <c r="I106" s="82">
        <v>1372197</v>
      </c>
      <c r="J106" s="82">
        <v>398604.73</v>
      </c>
      <c r="K106" s="82">
        <v>398000</v>
      </c>
      <c r="L106" s="82">
        <v>1308667</v>
      </c>
      <c r="M106" s="82">
        <f>N106+O106</f>
        <v>289440.27</v>
      </c>
      <c r="N106" s="82">
        <v>89837.54</v>
      </c>
      <c r="O106" s="82">
        <v>199602.73</v>
      </c>
      <c r="P106" s="82">
        <v>198998</v>
      </c>
      <c r="Q106" s="56"/>
      <c r="R106" s="52"/>
      <c r="S106" s="53"/>
      <c r="T106" s="53"/>
      <c r="U106" s="57"/>
      <c r="V106" s="57"/>
      <c r="W106" s="57"/>
      <c r="X106" s="57"/>
    </row>
    <row r="107" spans="1:24" s="75" customFormat="1" ht="23.25" customHeight="1">
      <c r="A107" s="192" t="s">
        <v>34</v>
      </c>
      <c r="B107" s="192"/>
      <c r="C107" s="192"/>
      <c r="D107" s="104">
        <f>E107+F107</f>
        <v>195711480</v>
      </c>
      <c r="E107" s="104">
        <f>E61+E63+E65+E98+E100+E105</f>
        <v>194535868</v>
      </c>
      <c r="F107" s="104">
        <f>F61+F63+F65+F98+F100+F105</f>
        <v>1175612</v>
      </c>
      <c r="G107" s="104">
        <f>G61+G63+G65+G98+G100+G105</f>
        <v>130000</v>
      </c>
      <c r="H107" s="104">
        <f>I107+J107</f>
        <v>192332163.87</v>
      </c>
      <c r="I107" s="104">
        <f>I61+I63+I65+I98+I100+I105</f>
        <v>187530870</v>
      </c>
      <c r="J107" s="104">
        <f>J61+J63+J65+J98+J100+J105</f>
        <v>4801293.869999999</v>
      </c>
      <c r="K107" s="104">
        <f>K61+K63+K65+K98+K100+K105</f>
        <v>4168088.8</v>
      </c>
      <c r="L107" s="104">
        <f>L61+L63+L65+L98+L100+L105</f>
        <v>93224181</v>
      </c>
      <c r="M107" s="104">
        <f>N107+O107</f>
        <v>93697699.77999999</v>
      </c>
      <c r="N107" s="104">
        <f>N61+N63+N65+N98+N100+N105</f>
        <v>89575467.46999998</v>
      </c>
      <c r="O107" s="104">
        <f>O61+O63+O65+O98+O100+O105</f>
        <v>4122232.31</v>
      </c>
      <c r="P107" s="104">
        <f>P61+P63+P65+P98+P100+P105</f>
        <v>3778316.13</v>
      </c>
      <c r="Q107" s="73"/>
      <c r="R107" s="77"/>
      <c r="S107" s="77"/>
      <c r="T107" s="77"/>
      <c r="U107" s="74"/>
      <c r="V107" s="74"/>
      <c r="W107" s="74"/>
      <c r="X107" s="74"/>
    </row>
    <row r="108" spans="1:24" s="21" customFormat="1" ht="66.75" customHeight="1">
      <c r="A108" s="27"/>
      <c r="B108" s="27"/>
      <c r="C108" s="27"/>
      <c r="D108" s="27"/>
      <c r="E108" s="27"/>
      <c r="F108" s="27"/>
      <c r="G108" s="27"/>
      <c r="H108" s="29"/>
      <c r="I108" s="26"/>
      <c r="J108" s="27"/>
      <c r="K108" s="27"/>
      <c r="L108" s="27"/>
      <c r="M108" s="29"/>
      <c r="N108" s="26"/>
      <c r="O108" s="27"/>
      <c r="P108" s="30"/>
      <c r="Q108" s="10"/>
      <c r="R108" s="10"/>
      <c r="S108" s="10"/>
      <c r="T108" s="10"/>
      <c r="U108" s="10"/>
      <c r="V108" s="10"/>
      <c r="W108" s="10"/>
      <c r="X108" s="10"/>
    </row>
    <row r="109" spans="1:24" s="8" customFormat="1" ht="39" customHeight="1">
      <c r="A109" s="200" t="s">
        <v>99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10"/>
      <c r="R109" s="10"/>
      <c r="S109" s="10"/>
      <c r="T109" s="10"/>
      <c r="U109" s="10"/>
      <c r="V109" s="10"/>
      <c r="W109" s="10"/>
      <c r="X109" s="10"/>
    </row>
    <row r="110" spans="1:17" s="22" customFormat="1" ht="25.5" customHeight="1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0"/>
    </row>
    <row r="111" spans="1:20" s="22" customFormat="1" ht="38.25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1"/>
      <c r="R111" s="11"/>
      <c r="S111" s="11"/>
      <c r="T111" s="11"/>
    </row>
    <row r="112" spans="1:16" s="96" customFormat="1" ht="30" customHeigh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</row>
    <row r="113" spans="1:16" s="96" customFormat="1" ht="38.25">
      <c r="A113" s="108"/>
      <c r="B113" s="108"/>
      <c r="C113" s="108"/>
      <c r="D113" s="109"/>
      <c r="E113" s="109"/>
      <c r="F113" s="109"/>
      <c r="G113" s="109"/>
      <c r="H113" s="109"/>
      <c r="I113" s="109"/>
      <c r="J113" s="110"/>
      <c r="K113" s="110"/>
      <c r="L113" s="110"/>
      <c r="M113" s="111"/>
      <c r="N113" s="111"/>
      <c r="O113" s="112"/>
      <c r="P113" s="113"/>
    </row>
    <row r="114" spans="1:16" s="81" customFormat="1" ht="41.25" customHeight="1">
      <c r="A114" s="45"/>
      <c r="B114" s="45"/>
      <c r="C114" s="45"/>
      <c r="D114" s="46"/>
      <c r="E114" s="47"/>
      <c r="F114" s="47"/>
      <c r="G114" s="47"/>
      <c r="H114" s="47"/>
      <c r="I114" s="47"/>
      <c r="J114" s="48"/>
      <c r="K114" s="48"/>
      <c r="L114" s="48"/>
      <c r="M114" s="154"/>
      <c r="N114" s="154"/>
      <c r="O114" s="47"/>
      <c r="P114" s="49"/>
    </row>
    <row r="115" spans="1:20" s="8" customFormat="1" ht="17.25" customHeight="1">
      <c r="A115" s="43"/>
      <c r="B115" s="43"/>
      <c r="C115" s="43"/>
      <c r="D115" s="44"/>
      <c r="E115" s="3"/>
      <c r="F115" s="3"/>
      <c r="G115" s="3"/>
      <c r="H115" s="3"/>
      <c r="I115" s="3"/>
      <c r="J115" s="23"/>
      <c r="K115" s="23"/>
      <c r="L115" s="23"/>
      <c r="M115" s="35"/>
      <c r="N115" s="35"/>
      <c r="O115" s="3"/>
      <c r="P115" s="3"/>
      <c r="Q115" s="11"/>
      <c r="R115" s="11"/>
      <c r="S115" s="11"/>
      <c r="T115" s="11"/>
    </row>
    <row r="116" spans="1:16" s="8" customFormat="1" ht="33">
      <c r="A116" s="42"/>
      <c r="B116" s="42"/>
      <c r="C116" s="4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8" customFormat="1" ht="33">
      <c r="A117" s="38"/>
      <c r="B117" s="38"/>
      <c r="C117" s="38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8" customFormat="1" ht="16.5">
      <c r="A118" s="1"/>
      <c r="B118" s="1"/>
      <c r="C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24" customFormat="1" ht="16.5">
      <c r="A119" s="1"/>
      <c r="B119" s="1"/>
      <c r="C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8" customFormat="1" ht="16.5">
      <c r="A120" s="1"/>
      <c r="B120" s="1"/>
      <c r="C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8" customFormat="1" ht="16.5">
      <c r="A121" s="1"/>
      <c r="B121" s="1"/>
      <c r="C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8" customFormat="1" ht="16.5">
      <c r="A122" s="1"/>
      <c r="B122" s="1"/>
      <c r="C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8" customFormat="1" ht="16.5">
      <c r="A123" s="1"/>
      <c r="B123" s="1"/>
      <c r="C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8" customFormat="1" ht="16.5">
      <c r="A124" s="1"/>
      <c r="B124" s="1"/>
      <c r="C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8" customFormat="1" ht="16.5">
      <c r="A125" s="1"/>
      <c r="B125" s="1"/>
      <c r="C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8" customFormat="1" ht="16.5">
      <c r="A126" s="1"/>
      <c r="B126" s="1"/>
      <c r="C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8" customFormat="1" ht="16.5">
      <c r="A127" s="1"/>
      <c r="B127" s="1"/>
      <c r="C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8" customFormat="1" ht="16.5">
      <c r="A128" s="1"/>
      <c r="B128" s="1"/>
      <c r="C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8" customFormat="1" ht="16.5">
      <c r="A129" s="1"/>
      <c r="B129" s="1"/>
      <c r="C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8" customFormat="1" ht="16.5">
      <c r="A130" s="1"/>
      <c r="B130" s="1"/>
      <c r="C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8" customFormat="1" ht="16.5">
      <c r="A131" s="1"/>
      <c r="B131" s="1"/>
      <c r="C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8" customFormat="1" ht="16.5">
      <c r="A132" s="1"/>
      <c r="B132" s="1"/>
      <c r="C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8" customFormat="1" ht="16.5">
      <c r="A133" s="1"/>
      <c r="B133" s="1"/>
      <c r="C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8" customFormat="1" ht="16.5">
      <c r="A134" s="1"/>
      <c r="B134" s="1"/>
      <c r="C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8" customFormat="1" ht="16.5">
      <c r="A135" s="1"/>
      <c r="B135" s="1"/>
      <c r="C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8" customFormat="1" ht="16.5">
      <c r="A136" s="1"/>
      <c r="B136" s="1"/>
      <c r="C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8" customFormat="1" ht="16.5">
      <c r="A137" s="1"/>
      <c r="B137" s="1"/>
      <c r="C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8" customFormat="1" ht="16.5">
      <c r="A138" s="1"/>
      <c r="B138" s="1"/>
      <c r="C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8" customFormat="1" ht="16.5">
      <c r="A139" s="1"/>
      <c r="B139" s="1"/>
      <c r="C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8" customFormat="1" ht="16.5">
      <c r="A140" s="1"/>
      <c r="B140" s="1"/>
      <c r="C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8" customFormat="1" ht="16.5">
      <c r="A141" s="1"/>
      <c r="B141" s="1"/>
      <c r="C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8" customFormat="1" ht="16.5">
      <c r="A142" s="1"/>
      <c r="B142" s="1"/>
      <c r="C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8" customFormat="1" ht="16.5">
      <c r="A143" s="1"/>
      <c r="B143" s="1"/>
      <c r="C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8" customFormat="1" ht="16.5">
      <c r="A144" s="1"/>
      <c r="B144" s="1"/>
      <c r="C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8" customFormat="1" ht="16.5">
      <c r="A145" s="1"/>
      <c r="B145" s="1"/>
      <c r="C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8" customFormat="1" ht="16.5">
      <c r="A146" s="1"/>
      <c r="B146" s="1"/>
      <c r="C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8" customFormat="1" ht="16.5">
      <c r="A147" s="1"/>
      <c r="B147" s="1"/>
      <c r="C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8" customFormat="1" ht="16.5">
      <c r="A148" s="1"/>
      <c r="B148" s="1"/>
      <c r="C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8" customFormat="1" ht="16.5">
      <c r="A149" s="1"/>
      <c r="B149" s="1"/>
      <c r="C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8" customFormat="1" ht="16.5">
      <c r="A150" s="1"/>
      <c r="B150" s="1"/>
      <c r="C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8" customFormat="1" ht="16.5">
      <c r="A151" s="1"/>
      <c r="B151" s="1"/>
      <c r="C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8" customFormat="1" ht="16.5">
      <c r="A152" s="1"/>
      <c r="B152" s="1"/>
      <c r="C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8" customFormat="1" ht="16.5">
      <c r="A153" s="1"/>
      <c r="B153" s="1"/>
      <c r="C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8" customFormat="1" ht="16.5">
      <c r="A154" s="1"/>
      <c r="B154" s="1"/>
      <c r="C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8" customFormat="1" ht="16.5">
      <c r="A155" s="1"/>
      <c r="B155" s="1"/>
      <c r="C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8" customFormat="1" ht="16.5">
      <c r="A156" s="1"/>
      <c r="B156" s="1"/>
      <c r="C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8" customFormat="1" ht="16.5">
      <c r="A157" s="1"/>
      <c r="B157" s="1"/>
      <c r="C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8" customFormat="1" ht="16.5">
      <c r="A158" s="1"/>
      <c r="B158" s="1"/>
      <c r="C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8" customFormat="1" ht="16.5">
      <c r="A159" s="1"/>
      <c r="B159" s="1"/>
      <c r="C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8" customFormat="1" ht="16.5">
      <c r="A160" s="1"/>
      <c r="B160" s="1"/>
      <c r="C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8" customFormat="1" ht="16.5">
      <c r="A161" s="1"/>
      <c r="B161" s="1"/>
      <c r="C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8" customFormat="1" ht="16.5">
      <c r="A162" s="1"/>
      <c r="B162" s="1"/>
      <c r="C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8" customFormat="1" ht="16.5">
      <c r="A163" s="1"/>
      <c r="B163" s="1"/>
      <c r="C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8" customFormat="1" ht="16.5">
      <c r="A164" s="1"/>
      <c r="B164" s="1"/>
      <c r="C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8" customFormat="1" ht="16.5">
      <c r="A165" s="1"/>
      <c r="B165" s="1"/>
      <c r="C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8" customFormat="1" ht="16.5">
      <c r="A166" s="1"/>
      <c r="B166" s="1"/>
      <c r="C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8" customFormat="1" ht="16.5">
      <c r="A167" s="1"/>
      <c r="B167" s="1"/>
      <c r="C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8" customFormat="1" ht="16.5">
      <c r="A168" s="1"/>
      <c r="B168" s="1"/>
      <c r="C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8" customFormat="1" ht="16.5">
      <c r="A169" s="1"/>
      <c r="B169" s="1"/>
      <c r="C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8" customFormat="1" ht="16.5">
      <c r="A170" s="1"/>
      <c r="B170" s="1"/>
      <c r="C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8" customFormat="1" ht="16.5">
      <c r="A171" s="1"/>
      <c r="B171" s="1"/>
      <c r="C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8" customFormat="1" ht="16.5">
      <c r="A172" s="1"/>
      <c r="B172" s="1"/>
      <c r="C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8" customFormat="1" ht="16.5">
      <c r="A173" s="1"/>
      <c r="B173" s="1"/>
      <c r="C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8" customFormat="1" ht="16.5">
      <c r="A174" s="1"/>
      <c r="B174" s="1"/>
      <c r="C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8" customFormat="1" ht="16.5">
      <c r="A175" s="1"/>
      <c r="B175" s="1"/>
      <c r="C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8" customFormat="1" ht="16.5">
      <c r="A176" s="1"/>
      <c r="B176" s="1"/>
      <c r="C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8" customFormat="1" ht="16.5">
      <c r="A177" s="1"/>
      <c r="B177" s="1"/>
      <c r="C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8" customFormat="1" ht="16.5">
      <c r="A178" s="1"/>
      <c r="B178" s="1"/>
      <c r="C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8" customFormat="1" ht="16.5">
      <c r="A179" s="1"/>
      <c r="B179" s="1"/>
      <c r="C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8" customFormat="1" ht="16.5">
      <c r="A180" s="1"/>
      <c r="B180" s="1"/>
      <c r="C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8" customFormat="1" ht="16.5">
      <c r="A181" s="1"/>
      <c r="B181" s="1"/>
      <c r="C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8" customFormat="1" ht="16.5">
      <c r="A182" s="1"/>
      <c r="B182" s="1"/>
      <c r="C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8" customFormat="1" ht="16.5">
      <c r="A183" s="1"/>
      <c r="B183" s="1"/>
      <c r="C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8" customFormat="1" ht="16.5">
      <c r="A184" s="1"/>
      <c r="B184" s="1"/>
      <c r="C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8" customFormat="1" ht="16.5">
      <c r="A185" s="1"/>
      <c r="B185" s="1"/>
      <c r="C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8" customFormat="1" ht="16.5">
      <c r="A186" s="1"/>
      <c r="B186" s="1"/>
      <c r="C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8" customFormat="1" ht="16.5">
      <c r="A187" s="1"/>
      <c r="B187" s="1"/>
      <c r="C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8" customFormat="1" ht="16.5">
      <c r="A188" s="1"/>
      <c r="B188" s="1"/>
      <c r="C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8" customFormat="1" ht="16.5">
      <c r="A189" s="1"/>
      <c r="B189" s="1"/>
      <c r="C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8" customFormat="1" ht="16.5">
      <c r="A190" s="1"/>
      <c r="B190" s="1"/>
      <c r="C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8" customFormat="1" ht="16.5">
      <c r="A191" s="1"/>
      <c r="B191" s="1"/>
      <c r="C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8" customFormat="1" ht="16.5">
      <c r="A192" s="1"/>
      <c r="B192" s="1"/>
      <c r="C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8" customFormat="1" ht="16.5">
      <c r="A193" s="1"/>
      <c r="B193" s="1"/>
      <c r="C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8" customFormat="1" ht="16.5">
      <c r="A194" s="1"/>
      <c r="B194" s="1"/>
      <c r="C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8" customFormat="1" ht="16.5">
      <c r="A195" s="1"/>
      <c r="B195" s="1"/>
      <c r="C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8" customFormat="1" ht="16.5">
      <c r="A196" s="1"/>
      <c r="B196" s="1"/>
      <c r="C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8" customFormat="1" ht="16.5">
      <c r="A197" s="1"/>
      <c r="B197" s="1"/>
      <c r="C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8" customFormat="1" ht="16.5">
      <c r="A198" s="1"/>
      <c r="B198" s="1"/>
      <c r="C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8" customFormat="1" ht="16.5">
      <c r="A199" s="1"/>
      <c r="B199" s="1"/>
      <c r="C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8" customFormat="1" ht="16.5">
      <c r="A200" s="1"/>
      <c r="B200" s="1"/>
      <c r="C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8" customFormat="1" ht="16.5">
      <c r="A201" s="1"/>
      <c r="B201" s="1"/>
      <c r="C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8" customFormat="1" ht="16.5">
      <c r="A202" s="1"/>
      <c r="B202" s="1"/>
      <c r="C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8" customFormat="1" ht="16.5">
      <c r="A203" s="1"/>
      <c r="B203" s="1"/>
      <c r="C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8" customFormat="1" ht="16.5">
      <c r="A204" s="1"/>
      <c r="B204" s="1"/>
      <c r="C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8" customFormat="1" ht="16.5">
      <c r="A205" s="1"/>
      <c r="B205" s="1"/>
      <c r="C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8" customFormat="1" ht="16.5">
      <c r="A206" s="1"/>
      <c r="B206" s="1"/>
      <c r="C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8" customFormat="1" ht="16.5">
      <c r="A207" s="1"/>
      <c r="B207" s="1"/>
      <c r="C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8" customFormat="1" ht="16.5">
      <c r="A208" s="1"/>
      <c r="B208" s="1"/>
      <c r="C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8" customFormat="1" ht="16.5">
      <c r="A209" s="1"/>
      <c r="B209" s="1"/>
      <c r="C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8" customFormat="1" ht="16.5">
      <c r="A210" s="1"/>
      <c r="B210" s="1"/>
      <c r="C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8" customFormat="1" ht="16.5">
      <c r="A211" s="1"/>
      <c r="B211" s="1"/>
      <c r="C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8" customFormat="1" ht="16.5">
      <c r="A212" s="1"/>
      <c r="B212" s="1"/>
      <c r="C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8" customFormat="1" ht="16.5">
      <c r="A213" s="1"/>
      <c r="B213" s="1"/>
      <c r="C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8" customFormat="1" ht="16.5">
      <c r="A214" s="1"/>
      <c r="B214" s="1"/>
      <c r="C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8" customFormat="1" ht="16.5">
      <c r="A215" s="1"/>
      <c r="B215" s="1"/>
      <c r="C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8" customFormat="1" ht="16.5">
      <c r="A216" s="1"/>
      <c r="B216" s="1"/>
      <c r="C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8" customFormat="1" ht="16.5">
      <c r="A217" s="1"/>
      <c r="B217" s="1"/>
      <c r="C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8" customFormat="1" ht="16.5">
      <c r="A218" s="1"/>
      <c r="B218" s="1"/>
      <c r="C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8" customFormat="1" ht="16.5">
      <c r="A219" s="1"/>
      <c r="B219" s="1"/>
      <c r="C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8" customFormat="1" ht="16.5">
      <c r="A220" s="1"/>
      <c r="B220" s="1"/>
      <c r="C220" s="1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8" customFormat="1" ht="16.5">
      <c r="A221" s="1"/>
      <c r="B221" s="1"/>
      <c r="C221" s="1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8" customFormat="1" ht="16.5">
      <c r="A222" s="1"/>
      <c r="B222" s="1"/>
      <c r="C222" s="1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8" customFormat="1" ht="16.5">
      <c r="A223" s="1"/>
      <c r="B223" s="1"/>
      <c r="C223" s="1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8" customFormat="1" ht="16.5">
      <c r="A224" s="1"/>
      <c r="B224" s="1"/>
      <c r="C224" s="1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8" customFormat="1" ht="16.5">
      <c r="A225" s="1"/>
      <c r="B225" s="1"/>
      <c r="C225" s="1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</row>
    <row r="226" spans="1:16" s="8" customFormat="1" ht="16.5">
      <c r="A226" s="1"/>
      <c r="B226" s="1"/>
      <c r="C226" s="1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</row>
    <row r="227" spans="1:16" s="8" customFormat="1" ht="16.5">
      <c r="A227" s="1"/>
      <c r="B227" s="1"/>
      <c r="C227" s="1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</row>
    <row r="228" spans="1:16" s="8" customFormat="1" ht="16.5">
      <c r="A228" s="1"/>
      <c r="B228" s="1"/>
      <c r="C228" s="1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</row>
    <row r="229" spans="1:16" s="8" customFormat="1" ht="16.5">
      <c r="A229" s="1"/>
      <c r="B229" s="1"/>
      <c r="C229" s="1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</row>
    <row r="230" spans="1:16" s="8" customFormat="1" ht="16.5">
      <c r="A230" s="1"/>
      <c r="B230" s="1"/>
      <c r="C230" s="1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</row>
    <row r="231" spans="1:16" s="8" customFormat="1" ht="16.5">
      <c r="A231" s="1"/>
      <c r="B231" s="1"/>
      <c r="C231" s="1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</row>
    <row r="232" spans="1:16" s="8" customFormat="1" ht="16.5">
      <c r="A232" s="1"/>
      <c r="B232" s="1"/>
      <c r="C232" s="1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</row>
    <row r="233" spans="1:16" s="8" customFormat="1" ht="16.5">
      <c r="A233" s="1"/>
      <c r="B233" s="1"/>
      <c r="C233" s="1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</row>
    <row r="234" spans="1:16" s="8" customFormat="1" ht="16.5">
      <c r="A234" s="1"/>
      <c r="B234" s="1"/>
      <c r="C234" s="1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</row>
    <row r="235" spans="1:16" s="8" customFormat="1" ht="16.5">
      <c r="A235" s="1"/>
      <c r="B235" s="1"/>
      <c r="C235" s="1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</row>
    <row r="236" spans="1:16" s="8" customFormat="1" ht="16.5">
      <c r="A236" s="1"/>
      <c r="B236" s="1"/>
      <c r="C236" s="1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</row>
    <row r="237" spans="1:16" s="8" customFormat="1" ht="16.5">
      <c r="A237" s="1"/>
      <c r="B237" s="1"/>
      <c r="C237" s="1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</row>
    <row r="238" spans="1:16" s="8" customFormat="1" ht="16.5">
      <c r="A238" s="1"/>
      <c r="B238" s="1"/>
      <c r="C238" s="1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</row>
    <row r="239" spans="1:16" s="8" customFormat="1" ht="16.5">
      <c r="A239" s="1"/>
      <c r="B239" s="1"/>
      <c r="C239" s="1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</row>
    <row r="240" spans="1:16" s="8" customFormat="1" ht="16.5">
      <c r="A240" s="1"/>
      <c r="B240" s="1"/>
      <c r="C240" s="1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</row>
  </sheetData>
  <sheetProtection selectLockedCells="1" selectUnlockedCells="1"/>
  <mergeCells count="154">
    <mergeCell ref="A28:C28"/>
    <mergeCell ref="A110:P110"/>
    <mergeCell ref="S92:S93"/>
    <mergeCell ref="A81:C81"/>
    <mergeCell ref="A82:C82"/>
    <mergeCell ref="A83:C83"/>
    <mergeCell ref="A84:C84"/>
    <mergeCell ref="A85:C85"/>
    <mergeCell ref="A109:P109"/>
    <mergeCell ref="A87:C87"/>
    <mergeCell ref="A88:C88"/>
    <mergeCell ref="A107:C107"/>
    <mergeCell ref="A100:C100"/>
    <mergeCell ref="A101:C101"/>
    <mergeCell ref="A94:C94"/>
    <mergeCell ref="A96:C96"/>
    <mergeCell ref="A103:C103"/>
    <mergeCell ref="A97:C97"/>
    <mergeCell ref="A9:P9"/>
    <mergeCell ref="R91:R93"/>
    <mergeCell ref="S91:T91"/>
    <mergeCell ref="E92:E93"/>
    <mergeCell ref="F92:F93"/>
    <mergeCell ref="G92:G93"/>
    <mergeCell ref="J92:J93"/>
    <mergeCell ref="K92:K93"/>
    <mergeCell ref="N92:N93"/>
    <mergeCell ref="T92:T93"/>
    <mergeCell ref="A86:C86"/>
    <mergeCell ref="A95:C95"/>
    <mergeCell ref="A26:C26"/>
    <mergeCell ref="A27:C27"/>
    <mergeCell ref="A30:C30"/>
    <mergeCell ref="A66:C66"/>
    <mergeCell ref="A77:C77"/>
    <mergeCell ref="A78:C78"/>
    <mergeCell ref="A74:C74"/>
    <mergeCell ref="A75:C75"/>
    <mergeCell ref="A68:C68"/>
    <mergeCell ref="A57:C57"/>
    <mergeCell ref="A80:C80"/>
    <mergeCell ref="A31:C31"/>
    <mergeCell ref="A29:C29"/>
    <mergeCell ref="A67:C67"/>
    <mergeCell ref="A79:C79"/>
    <mergeCell ref="A69:C69"/>
    <mergeCell ref="A70:C70"/>
    <mergeCell ref="A71:C71"/>
    <mergeCell ref="J1:P1"/>
    <mergeCell ref="J2:P2"/>
    <mergeCell ref="J3:P3"/>
    <mergeCell ref="A17:C17"/>
    <mergeCell ref="A22:C22"/>
    <mergeCell ref="A15:C15"/>
    <mergeCell ref="A16:C16"/>
    <mergeCell ref="A13:C13"/>
    <mergeCell ref="A18:C18"/>
    <mergeCell ref="A8:P8"/>
    <mergeCell ref="A99:C99"/>
    <mergeCell ref="A106:C106"/>
    <mergeCell ref="A90:P90"/>
    <mergeCell ref="A91:C93"/>
    <mergeCell ref="D91:D93"/>
    <mergeCell ref="A104:C104"/>
    <mergeCell ref="N91:P91"/>
    <mergeCell ref="P92:P93"/>
    <mergeCell ref="O92:O93"/>
    <mergeCell ref="I92:I93"/>
    <mergeCell ref="M114:N114"/>
    <mergeCell ref="A102:C102"/>
    <mergeCell ref="A76:C76"/>
    <mergeCell ref="A105:C105"/>
    <mergeCell ref="E91:G91"/>
    <mergeCell ref="H91:H93"/>
    <mergeCell ref="I91:K91"/>
    <mergeCell ref="L91:L93"/>
    <mergeCell ref="M91:M93"/>
    <mergeCell ref="A98:C98"/>
    <mergeCell ref="A72:C72"/>
    <mergeCell ref="A73:C73"/>
    <mergeCell ref="T52:T53"/>
    <mergeCell ref="A62:C62"/>
    <mergeCell ref="A63:C63"/>
    <mergeCell ref="A64:C64"/>
    <mergeCell ref="A65:C65"/>
    <mergeCell ref="F52:F53"/>
    <mergeCell ref="H51:H53"/>
    <mergeCell ref="A60:C60"/>
    <mergeCell ref="A61:C61"/>
    <mergeCell ref="P52:P53"/>
    <mergeCell ref="R51:R53"/>
    <mergeCell ref="S51:T51"/>
    <mergeCell ref="I52:I53"/>
    <mergeCell ref="J52:J53"/>
    <mergeCell ref="N52:N53"/>
    <mergeCell ref="O52:O53"/>
    <mergeCell ref="N51:P51"/>
    <mergeCell ref="I51:K51"/>
    <mergeCell ref="S52:S53"/>
    <mergeCell ref="M51:M53"/>
    <mergeCell ref="A58:C58"/>
    <mergeCell ref="A59:C59"/>
    <mergeCell ref="A51:C53"/>
    <mergeCell ref="D51:D53"/>
    <mergeCell ref="E52:E53"/>
    <mergeCell ref="E51:G51"/>
    <mergeCell ref="G52:G53"/>
    <mergeCell ref="K52:K53"/>
    <mergeCell ref="A46:C46"/>
    <mergeCell ref="A48:C48"/>
    <mergeCell ref="A54:C54"/>
    <mergeCell ref="A55:C55"/>
    <mergeCell ref="A47:C47"/>
    <mergeCell ref="A56:C56"/>
    <mergeCell ref="A43:C43"/>
    <mergeCell ref="L51:L53"/>
    <mergeCell ref="A50:P50"/>
    <mergeCell ref="A23:C23"/>
    <mergeCell ref="A24:C24"/>
    <mergeCell ref="A25:C25"/>
    <mergeCell ref="A41:C41"/>
    <mergeCell ref="A42:C42"/>
    <mergeCell ref="A39:C39"/>
    <mergeCell ref="A44:C44"/>
    <mergeCell ref="P11:P12"/>
    <mergeCell ref="A14:C14"/>
    <mergeCell ref="O11:O12"/>
    <mergeCell ref="F11:F12"/>
    <mergeCell ref="A45:C45"/>
    <mergeCell ref="A32:C32"/>
    <mergeCell ref="A33:C33"/>
    <mergeCell ref="A34:C34"/>
    <mergeCell ref="A35:C35"/>
    <mergeCell ref="A40:C40"/>
    <mergeCell ref="J11:J12"/>
    <mergeCell ref="N11:N12"/>
    <mergeCell ref="A38:C38"/>
    <mergeCell ref="A37:C37"/>
    <mergeCell ref="A19:C19"/>
    <mergeCell ref="A21:C21"/>
    <mergeCell ref="A36:C36"/>
    <mergeCell ref="A20:C20"/>
    <mergeCell ref="A10:C12"/>
    <mergeCell ref="N10:P10"/>
    <mergeCell ref="D10:D12"/>
    <mergeCell ref="M10:M12"/>
    <mergeCell ref="H10:H12"/>
    <mergeCell ref="L10:L12"/>
    <mergeCell ref="G11:G12"/>
    <mergeCell ref="E10:G10"/>
    <mergeCell ref="I10:K10"/>
    <mergeCell ref="K11:K12"/>
    <mergeCell ref="E11:E12"/>
    <mergeCell ref="I11:I12"/>
  </mergeCells>
  <printOptions horizontalCentered="1"/>
  <pageMargins left="0.5905511811023623" right="0.5905511811023623" top="0.984251968503937" bottom="0.3937007874015748" header="0" footer="0"/>
  <pageSetup fitToHeight="3" horizontalDpi="600" verticalDpi="600" orientation="landscape" paperSize="9" scale="37" r:id="rId1"/>
  <rowBreaks count="2" manualBreakCount="2">
    <brk id="48" max="15" man="1"/>
    <brk id="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2017-08-16T13:09:42Z</cp:lastPrinted>
  <dcterms:modified xsi:type="dcterms:W3CDTF">2017-08-16T13:12:54Z</dcterms:modified>
  <cp:category/>
  <cp:version/>
  <cp:contentType/>
  <cp:contentStatus/>
</cp:coreProperties>
</file>