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иконком" sheetId="1" r:id="rId1"/>
  </sheets>
  <definedNames>
    <definedName name="Excel_BuiltIn_Print_Area">'виконком'!$A$1:$O$90</definedName>
    <definedName name="Excel_BuiltIn_Print_Area_1">'виконком'!$A$1:$O$89</definedName>
    <definedName name="_xlnm.Print_Area" localSheetId="0">'виконком'!$A$1:$P$93</definedName>
  </definedNames>
  <calcPr fullCalcOnLoad="1"/>
</workbook>
</file>

<file path=xl/sharedStrings.xml><?xml version="1.0" encoding="utf-8"?>
<sst xmlns="http://schemas.openxmlformats.org/spreadsheetml/2006/main" count="112" uniqueCount="87">
  <si>
    <t>грн.</t>
  </si>
  <si>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</si>
  <si>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</si>
  <si>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</si>
  <si>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</si>
  <si>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</si>
  <si>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</si>
  <si>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</si>
  <si>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</si>
  <si>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</si>
  <si>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</si>
  <si>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</si>
  <si>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</si>
  <si>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</si>
  <si>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</si>
  <si>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</si>
  <si>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</si>
  <si>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</si>
  <si>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</si>
  <si>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</si>
  <si>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</si>
  <si>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</si>
  <si>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</si>
  <si>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</si>
  <si>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</si>
  <si>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</si>
  <si>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</si>
  <si>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</si>
  <si>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</si>
  <si>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</si>
  <si>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Органи місцевого самоврядування                              </t>
  </si>
  <si>
    <t xml:space="preserve">Освіта, в тому числі: </t>
  </si>
  <si>
    <t>Дитячі будинки ( в т.ч. сімейного типу, прийомні сім'ї)</t>
  </si>
  <si>
    <t>Соціальний захист та соціальне забезпечення - всього, в тому числі:</t>
  </si>
  <si>
    <t>Допомога у зв'язку з вагітністю і пологами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</si>
  <si>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</si>
  <si>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</si>
  <si>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</si>
  <si>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</si>
  <si>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Допомога при усиновленні дитини</t>
  </si>
  <si>
    <t>Державна соціальна допомога малозабезпеченим сім'ям</t>
  </si>
  <si>
    <t>Інші видатки на соціальний захист населення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</si>
  <si>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</si>
  <si>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</si>
  <si>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</si>
  <si>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сім'ї</t>
  </si>
  <si>
    <t>Територіальні центри соціального обслуговування (надання соціальних послуг)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</si>
  <si>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</si>
  <si>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Центри соціальної реабілітації дітей-інвалідів, центри професійної реабілітації  інвалідів</t>
  </si>
  <si>
    <t>Державна соціальна допомога інвалідам з дитинства та дітям-інвалідам</t>
  </si>
  <si>
    <t>Культура і мистецтво - всього, в тому числі:</t>
  </si>
  <si>
    <t>Фізична культура і спорт -  всього, в тому числі: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</si>
  <si>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</si>
  <si>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</si>
  <si>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</si>
  <si>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</si>
  <si>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</si>
  <si>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</si>
  <si>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</si>
  <si>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</si>
  <si>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</si>
  <si>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Допомога до досягнення дитиною трирічного віку</t>
  </si>
  <si>
    <t>Допомога на догляд за інвалідом I чи II групи внаслідок психічного розладу</t>
  </si>
  <si>
    <t>Організація та проведення громадських робіт</t>
  </si>
  <si>
    <t>план на 2016 рік</t>
  </si>
  <si>
    <t>уточнений план на  2016 рік</t>
  </si>
  <si>
    <r>
      <t>2                                                                                                                                                   П</t>
    </r>
    <r>
      <rPr>
        <sz val="18"/>
        <color indexed="8"/>
        <rFont val="Times New Roman"/>
        <family val="1"/>
      </rPr>
      <t>родовження додатка</t>
    </r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</si>
  <si>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</si>
  <si>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</si>
  <si>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</si>
  <si>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</si>
  <si>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</si>
  <si>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</si>
  <si>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</si>
  <si>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</si>
  <si>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</si>
  <si>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</si>
  <si>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Проведення виборів депутатів місцевих рад та сільських, селищних, міських голів</t>
  </si>
  <si>
    <t>Видатки, не віднесені  до основних груп, в тому числі:</t>
  </si>
  <si>
    <t>ЗВІТ</t>
  </si>
  <si>
    <t xml:space="preserve"> про виконання районного у місті бюджету за I квартал 2016 року             </t>
  </si>
  <si>
    <t>уточнений план загального фонду на  I квартал 2016 року</t>
  </si>
  <si>
    <t>виконано за I квартал 2016 року</t>
  </si>
  <si>
    <t>ЗАТВЕРДЖЕНО</t>
  </si>
  <si>
    <t>Рішення районної у місті ради</t>
  </si>
  <si>
    <t>Заступник голови районної у місті ради                                                                                  І. Криворотній</t>
  </si>
  <si>
    <t>від 26 травня 2016 року  № 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</si>
</sst>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8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3"/>
      <color indexed="8"/>
      <name val="Arial Cyr"/>
      <family val="2"/>
    </font>
    <font>
      <b/>
      <sz val="10"/>
      <name val="Arial Cyr"/>
      <family val="2"/>
    </font>
    <font>
      <sz val="13"/>
      <color indexed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i/>
      <sz val="12"/>
      <color indexed="8"/>
      <name val="Arial Cyr"/>
      <family val="0"/>
    </font>
    <font>
      <b/>
      <sz val="13"/>
      <color indexed="8"/>
      <name val="Arial"/>
      <family val="2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6"/>
      <color indexed="8"/>
      <name val="Arial"/>
      <family val="2"/>
    </font>
    <font>
      <sz val="18"/>
      <name val="Times New Roman"/>
      <family val="1"/>
    </font>
    <font>
      <sz val="18"/>
      <color indexed="8"/>
      <name val="Arial Cyr"/>
      <family val="2"/>
    </font>
    <font>
      <sz val="18"/>
      <color indexed="8"/>
      <name val="Times New Roman"/>
      <family val="1"/>
    </font>
    <font>
      <sz val="12"/>
      <color indexed="8"/>
      <name val="Bookman Old Style"/>
      <family val="1"/>
    </font>
    <font>
      <b/>
      <i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b/>
      <i/>
      <sz val="16"/>
      <color indexed="8"/>
      <name val="Arial Cyr"/>
      <family val="2"/>
    </font>
    <font>
      <b/>
      <sz val="30"/>
      <name val="Arial Cyr"/>
      <family val="2"/>
    </font>
    <font>
      <sz val="30"/>
      <name val="Arial Cyr"/>
      <family val="2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4" fillId="33" borderId="0" xfId="0" applyNumberFormat="1" applyFont="1" applyFill="1" applyBorder="1" applyAlignment="1">
      <alignment/>
    </xf>
    <xf numFmtId="164" fontId="14" fillId="0" borderId="0" xfId="0" applyNumberFormat="1" applyFont="1" applyBorder="1" applyAlignment="1">
      <alignment/>
    </xf>
    <xf numFmtId="164" fontId="15" fillId="33" borderId="0" xfId="0" applyNumberFormat="1" applyFont="1" applyFill="1" applyBorder="1" applyAlignment="1">
      <alignment/>
    </xf>
    <xf numFmtId="164" fontId="15" fillId="0" borderId="0" xfId="0" applyNumberFormat="1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2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33" fillId="34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4" fontId="11" fillId="34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3" fillId="35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164" fontId="8" fillId="34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4" fontId="2" fillId="35" borderId="11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164" fontId="16" fillId="35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3" fillId="34" borderId="0" xfId="0" applyFont="1" applyFill="1" applyBorder="1" applyAlignment="1">
      <alignment horizontal="left"/>
    </xf>
    <xf numFmtId="4" fontId="43" fillId="34" borderId="0" xfId="0" applyNumberFormat="1" applyFont="1" applyFill="1" applyBorder="1" applyAlignment="1">
      <alignment horizontal="left"/>
    </xf>
    <xf numFmtId="0" fontId="43" fillId="34" borderId="0" xfId="0" applyFont="1" applyFill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left" vertical="top"/>
    </xf>
    <xf numFmtId="0" fontId="26" fillId="34" borderId="11" xfId="0" applyFont="1" applyFill="1" applyBorder="1" applyAlignment="1">
      <alignment horizontal="left" vertical="top"/>
    </xf>
    <xf numFmtId="0" fontId="26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top"/>
    </xf>
    <xf numFmtId="0" fontId="36" fillId="34" borderId="12" xfId="0" applyNumberFormat="1" applyFont="1" applyFill="1" applyBorder="1" applyAlignment="1" applyProtection="1">
      <alignment horizontal="left" vertical="center" wrapText="1"/>
      <protection/>
    </xf>
    <xf numFmtId="0" fontId="36" fillId="34" borderId="13" xfId="0" applyNumberFormat="1" applyFont="1" applyFill="1" applyBorder="1" applyAlignment="1" applyProtection="1">
      <alignment horizontal="left" vertical="center" wrapText="1"/>
      <protection/>
    </xf>
    <xf numFmtId="0" fontId="36" fillId="34" borderId="14" xfId="0" applyNumberFormat="1" applyFont="1" applyFill="1" applyBorder="1" applyAlignment="1" applyProtection="1">
      <alignment horizontal="left" vertical="center" wrapText="1"/>
      <protection/>
    </xf>
    <xf numFmtId="0" fontId="35" fillId="34" borderId="12" xfId="0" applyNumberFormat="1" applyFont="1" applyFill="1" applyBorder="1" applyAlignment="1" applyProtection="1">
      <alignment horizontal="left" vertical="center" wrapText="1"/>
      <protection/>
    </xf>
    <xf numFmtId="0" fontId="35" fillId="34" borderId="13" xfId="0" applyNumberFormat="1" applyFont="1" applyFill="1" applyBorder="1" applyAlignment="1" applyProtection="1">
      <alignment horizontal="left" vertical="center" wrapText="1"/>
      <protection/>
    </xf>
    <xf numFmtId="0" fontId="35" fillId="34" borderId="14" xfId="0" applyNumberFormat="1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vertical="center"/>
    </xf>
    <xf numFmtId="0" fontId="37" fillId="34" borderId="11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/>
    </xf>
    <xf numFmtId="0" fontId="39" fillId="34" borderId="0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vertical="top"/>
    </xf>
    <xf numFmtId="0" fontId="40" fillId="35" borderId="12" xfId="0" applyFont="1" applyFill="1" applyBorder="1" applyAlignment="1">
      <alignment horizontal="left" wrapText="1"/>
    </xf>
    <xf numFmtId="0" fontId="40" fillId="35" borderId="13" xfId="0" applyFont="1" applyFill="1" applyBorder="1" applyAlignment="1">
      <alignment horizontal="left" wrapText="1"/>
    </xf>
    <xf numFmtId="0" fontId="40" fillId="35" borderId="14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tabSelected="1" view="pageBreakPreview" zoomScale="70" zoomScaleNormal="75" zoomScaleSheetLayoutView="70" zoomScalePageLayoutView="0" workbookViewId="0" topLeftCell="A4">
      <pane xSplit="3" ySplit="8" topLeftCell="E87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93" sqref="A93:C93"/>
    </sheetView>
  </sheetViews>
  <sheetFormatPr defaultColWidth="9.00390625" defaultRowHeight="12.75"/>
  <cols>
    <col min="1" max="2" width="9.125" style="1" customWidth="1"/>
    <col min="3" max="3" width="61.125" style="1" customWidth="1"/>
    <col min="4" max="4" width="20.25390625" style="2" customWidth="1"/>
    <col min="5" max="5" width="19.875" style="2" customWidth="1"/>
    <col min="6" max="6" width="16.75390625" style="2" customWidth="1"/>
    <col min="7" max="7" width="17.00390625" style="2" customWidth="1"/>
    <col min="8" max="8" width="19.75390625" style="3" customWidth="1"/>
    <col min="9" max="9" width="19.375" style="3" customWidth="1"/>
    <col min="10" max="10" width="21.625" style="3" customWidth="1"/>
    <col min="11" max="11" width="17.00390625" style="3" customWidth="1"/>
    <col min="12" max="12" width="25.00390625" style="3" customWidth="1"/>
    <col min="13" max="13" width="24.875" style="3" customWidth="1"/>
    <col min="14" max="14" width="19.25390625" style="3" customWidth="1"/>
    <col min="15" max="15" width="16.75390625" style="3" customWidth="1"/>
    <col min="16" max="16" width="17.625" style="3" customWidth="1"/>
    <col min="17" max="17" width="12.62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56"/>
      <c r="K1" s="156"/>
      <c r="L1" s="156"/>
      <c r="M1" s="156"/>
      <c r="N1" s="156"/>
      <c r="O1" s="156"/>
      <c r="P1" s="156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56"/>
      <c r="K2" s="156"/>
      <c r="L2" s="156"/>
      <c r="M2" s="156"/>
      <c r="N2" s="156"/>
      <c r="O2" s="156"/>
      <c r="P2" s="156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56"/>
      <c r="K3" s="156"/>
      <c r="L3" s="156"/>
      <c r="M3" s="156"/>
      <c r="N3" s="156"/>
      <c r="O3" s="156"/>
      <c r="P3" s="156"/>
      <c r="Q3" s="8"/>
      <c r="R3" s="8"/>
      <c r="S3" s="8"/>
      <c r="T3" s="8"/>
    </row>
    <row r="4" spans="1:20" ht="22.5" customHeight="1">
      <c r="A4" s="5"/>
      <c r="B4" s="5"/>
      <c r="C4" s="5"/>
      <c r="D4" s="6"/>
      <c r="E4" s="6"/>
      <c r="F4" s="6"/>
      <c r="G4" s="6"/>
      <c r="H4" s="7"/>
      <c r="I4" s="7"/>
      <c r="J4" s="84"/>
      <c r="K4" s="84"/>
      <c r="L4" s="84"/>
      <c r="N4" s="89" t="s">
        <v>83</v>
      </c>
      <c r="O4" s="89"/>
      <c r="P4" s="90"/>
      <c r="Q4" s="8"/>
      <c r="R4" s="8"/>
      <c r="S4" s="8"/>
      <c r="T4" s="8"/>
    </row>
    <row r="5" spans="1:20" ht="22.5" customHeight="1">
      <c r="A5" s="5"/>
      <c r="B5" s="5"/>
      <c r="C5" s="5"/>
      <c r="D5" s="6"/>
      <c r="E5" s="6"/>
      <c r="F5" s="6"/>
      <c r="G5" s="6"/>
      <c r="H5" s="7"/>
      <c r="I5" s="7"/>
      <c r="J5" s="84"/>
      <c r="K5" s="84"/>
      <c r="L5" s="84"/>
      <c r="N5" s="89" t="s">
        <v>84</v>
      </c>
      <c r="O5" s="89"/>
      <c r="P5" s="89"/>
      <c r="Q5" s="8"/>
      <c r="R5" s="8"/>
      <c r="S5" s="8"/>
      <c r="T5" s="8"/>
    </row>
    <row r="6" spans="1:20" ht="22.5" customHeight="1">
      <c r="A6" s="5"/>
      <c r="B6" s="5"/>
      <c r="C6" s="5"/>
      <c r="D6" s="6"/>
      <c r="E6" s="6"/>
      <c r="F6" s="6"/>
      <c r="G6" s="6"/>
      <c r="H6" s="7"/>
      <c r="I6" s="7"/>
      <c r="J6" s="84"/>
      <c r="K6" s="84"/>
      <c r="L6" s="84"/>
      <c r="N6" s="89" t="s">
        <v>86</v>
      </c>
      <c r="O6" s="89"/>
      <c r="P6" s="89"/>
      <c r="Q6" s="8"/>
      <c r="R6" s="8"/>
      <c r="S6" s="8"/>
      <c r="T6" s="8"/>
    </row>
    <row r="7" spans="1:20" ht="20.25" customHeight="1">
      <c r="A7" s="110" t="s">
        <v>79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72"/>
      <c r="Q7" s="8"/>
      <c r="R7" s="8"/>
      <c r="S7" s="8"/>
      <c r="T7" s="8"/>
    </row>
    <row r="8" spans="1:20" ht="23.25" customHeight="1">
      <c r="A8" s="110" t="s">
        <v>80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71" t="s">
        <v>0</v>
      </c>
      <c r="Q8" s="8"/>
      <c r="R8" s="8"/>
      <c r="S8" s="8"/>
      <c r="T8" s="8"/>
    </row>
    <row r="9" spans="1:17" s="81" customFormat="1" ht="18.75" customHeight="1">
      <c r="A9" s="111" t="s">
        <v>1</v>
      </c>
      <c r="B9" s="111"/>
      <c r="C9" s="111"/>
      <c r="D9" s="112" t="s">
        <v>64</v>
      </c>
      <c r="E9" s="105" t="s">
        <v>2</v>
      </c>
      <c r="F9" s="106"/>
      <c r="G9" s="107"/>
      <c r="H9" s="112" t="s">
        <v>65</v>
      </c>
      <c r="I9" s="105" t="s">
        <v>2</v>
      </c>
      <c r="J9" s="106"/>
      <c r="K9" s="107"/>
      <c r="L9" s="109" t="s">
        <v>81</v>
      </c>
      <c r="M9" s="112" t="s">
        <v>82</v>
      </c>
      <c r="N9" s="105" t="s">
        <v>2</v>
      </c>
      <c r="O9" s="106"/>
      <c r="P9" s="107"/>
      <c r="Q9" s="80"/>
    </row>
    <row r="10" spans="1:17" s="81" customFormat="1" ht="12.75" customHeight="1">
      <c r="A10" s="111"/>
      <c r="B10" s="111"/>
      <c r="C10" s="111"/>
      <c r="D10" s="112"/>
      <c r="E10" s="109" t="s">
        <v>3</v>
      </c>
      <c r="F10" s="109" t="s">
        <v>4</v>
      </c>
      <c r="G10" s="108" t="s">
        <v>55</v>
      </c>
      <c r="H10" s="112"/>
      <c r="I10" s="109" t="s">
        <v>3</v>
      </c>
      <c r="J10" s="109" t="s">
        <v>4</v>
      </c>
      <c r="K10" s="108" t="s">
        <v>55</v>
      </c>
      <c r="L10" s="109"/>
      <c r="M10" s="112"/>
      <c r="N10" s="109" t="s">
        <v>3</v>
      </c>
      <c r="O10" s="109" t="s">
        <v>4</v>
      </c>
      <c r="P10" s="108" t="s">
        <v>55</v>
      </c>
      <c r="Q10" s="80"/>
    </row>
    <row r="11" spans="1:17" s="79" customFormat="1" ht="34.5" customHeight="1">
      <c r="A11" s="111"/>
      <c r="B11" s="111"/>
      <c r="C11" s="111"/>
      <c r="D11" s="112"/>
      <c r="E11" s="109"/>
      <c r="F11" s="109"/>
      <c r="G11" s="108"/>
      <c r="H11" s="112"/>
      <c r="I11" s="109"/>
      <c r="J11" s="109"/>
      <c r="K11" s="108"/>
      <c r="L11" s="109"/>
      <c r="M11" s="112"/>
      <c r="N11" s="109"/>
      <c r="O11" s="109"/>
      <c r="P11" s="108"/>
      <c r="Q11" s="80"/>
    </row>
    <row r="12" spans="1:16" s="8" customFormat="1" ht="18" customHeight="1">
      <c r="A12" s="117" t="s">
        <v>5</v>
      </c>
      <c r="B12" s="117"/>
      <c r="C12" s="117"/>
      <c r="D12" s="40"/>
      <c r="E12" s="41"/>
      <c r="F12" s="41"/>
      <c r="G12" s="42"/>
      <c r="H12" s="40"/>
      <c r="I12" s="41"/>
      <c r="J12" s="41"/>
      <c r="K12" s="42"/>
      <c r="L12" s="41"/>
      <c r="M12" s="43"/>
      <c r="N12" s="44"/>
      <c r="O12" s="44"/>
      <c r="P12" s="45"/>
    </row>
    <row r="13" spans="1:16" s="8" customFormat="1" ht="17.25" customHeight="1">
      <c r="A13" s="113" t="s">
        <v>6</v>
      </c>
      <c r="B13" s="113"/>
      <c r="C13" s="113"/>
      <c r="D13" s="40"/>
      <c r="E13" s="41"/>
      <c r="F13" s="41"/>
      <c r="G13" s="42"/>
      <c r="H13" s="40"/>
      <c r="I13" s="41"/>
      <c r="J13" s="41"/>
      <c r="K13" s="42"/>
      <c r="L13" s="41"/>
      <c r="M13" s="46"/>
      <c r="N13" s="44"/>
      <c r="O13" s="44"/>
      <c r="P13" s="45"/>
    </row>
    <row r="14" spans="1:16" s="8" customFormat="1" ht="19.5" customHeight="1">
      <c r="A14" s="114" t="s">
        <v>7</v>
      </c>
      <c r="B14" s="114"/>
      <c r="C14" s="114"/>
      <c r="D14" s="47">
        <f>E14+F14</f>
        <v>30980115</v>
      </c>
      <c r="E14" s="31">
        <f>E17+E15</f>
        <v>30980115</v>
      </c>
      <c r="F14" s="31">
        <f>F17+F15</f>
        <v>0</v>
      </c>
      <c r="G14" s="31">
        <f>G17+G15</f>
        <v>0</v>
      </c>
      <c r="H14" s="47">
        <f aca="true" t="shared" si="0" ref="H14:H28">I14+J14</f>
        <v>30980115</v>
      </c>
      <c r="I14" s="31">
        <f>I17+I15</f>
        <v>30980115</v>
      </c>
      <c r="J14" s="31">
        <f>J17+J15</f>
        <v>0</v>
      </c>
      <c r="K14" s="31">
        <f>K17+K15</f>
        <v>0</v>
      </c>
      <c r="L14" s="31">
        <f>L17+L15</f>
        <v>7973640</v>
      </c>
      <c r="M14" s="48">
        <f aca="true" t="shared" si="1" ref="M14:M28">N14+O14</f>
        <v>8509297.62</v>
      </c>
      <c r="N14" s="38">
        <f>N17+N15</f>
        <v>8509297.62</v>
      </c>
      <c r="O14" s="38">
        <f>O17+O15</f>
        <v>0</v>
      </c>
      <c r="P14" s="38">
        <f>P17+P15</f>
        <v>0</v>
      </c>
    </row>
    <row r="15" spans="1:16" s="8" customFormat="1" ht="19.5" customHeight="1">
      <c r="A15" s="121" t="s">
        <v>67</v>
      </c>
      <c r="B15" s="122"/>
      <c r="C15" s="123"/>
      <c r="D15" s="47">
        <f>E15+F15</f>
        <v>22993080</v>
      </c>
      <c r="E15" s="31">
        <f>E16</f>
        <v>22993080</v>
      </c>
      <c r="F15" s="31">
        <f>F16</f>
        <v>0</v>
      </c>
      <c r="G15" s="31">
        <f>G16</f>
        <v>0</v>
      </c>
      <c r="H15" s="47">
        <f>I15+J15</f>
        <v>22993080</v>
      </c>
      <c r="I15" s="31">
        <f>I16</f>
        <v>22993080</v>
      </c>
      <c r="J15" s="31">
        <f>J16</f>
        <v>0</v>
      </c>
      <c r="K15" s="31">
        <f>K16</f>
        <v>0</v>
      </c>
      <c r="L15" s="31">
        <f>L16</f>
        <v>6048270</v>
      </c>
      <c r="M15" s="48">
        <f t="shared" si="1"/>
        <v>6550862.3</v>
      </c>
      <c r="N15" s="38">
        <f>N16</f>
        <v>6550862.3</v>
      </c>
      <c r="O15" s="38">
        <f>O16</f>
        <v>0</v>
      </c>
      <c r="P15" s="38">
        <f>P16</f>
        <v>0</v>
      </c>
    </row>
    <row r="16" spans="1:16" s="8" customFormat="1" ht="36.75" customHeight="1">
      <c r="A16" s="118" t="s">
        <v>68</v>
      </c>
      <c r="B16" s="119"/>
      <c r="C16" s="120"/>
      <c r="D16" s="76">
        <f>E16+F16</f>
        <v>22993080</v>
      </c>
      <c r="E16" s="31">
        <v>22993080</v>
      </c>
      <c r="F16" s="31"/>
      <c r="G16" s="31"/>
      <c r="H16" s="47">
        <f>I16+J16</f>
        <v>22993080</v>
      </c>
      <c r="I16" s="31">
        <v>22993080</v>
      </c>
      <c r="J16" s="31"/>
      <c r="K16" s="31"/>
      <c r="L16" s="31">
        <v>6048270</v>
      </c>
      <c r="M16" s="48">
        <f t="shared" si="1"/>
        <v>6550862.3</v>
      </c>
      <c r="N16" s="38">
        <v>6550862.3</v>
      </c>
      <c r="O16" s="38"/>
      <c r="P16" s="38"/>
    </row>
    <row r="17" spans="1:18" s="8" customFormat="1" ht="18" customHeight="1">
      <c r="A17" s="115" t="s">
        <v>56</v>
      </c>
      <c r="B17" s="115"/>
      <c r="C17" s="115"/>
      <c r="D17" s="47">
        <f>D18</f>
        <v>7987035</v>
      </c>
      <c r="E17" s="31">
        <f>E18</f>
        <v>7987035</v>
      </c>
      <c r="F17" s="31">
        <f>F18</f>
        <v>0</v>
      </c>
      <c r="G17" s="31">
        <f>G18</f>
        <v>0</v>
      </c>
      <c r="H17" s="47">
        <f t="shared" si="0"/>
        <v>7987035</v>
      </c>
      <c r="I17" s="31">
        <f>I18</f>
        <v>7987035</v>
      </c>
      <c r="J17" s="31">
        <v>0</v>
      </c>
      <c r="K17" s="31">
        <v>0</v>
      </c>
      <c r="L17" s="31">
        <f>L18</f>
        <v>1925370</v>
      </c>
      <c r="M17" s="48">
        <f t="shared" si="1"/>
        <v>1958435.3199999998</v>
      </c>
      <c r="N17" s="38">
        <f>N18</f>
        <v>1958435.3199999998</v>
      </c>
      <c r="O17" s="38">
        <f>O18</f>
        <v>0</v>
      </c>
      <c r="P17" s="38">
        <f>P18</f>
        <v>0</v>
      </c>
      <c r="R17" s="37"/>
    </row>
    <row r="18" spans="1:16" s="8" customFormat="1" ht="17.25" customHeight="1">
      <c r="A18" s="114" t="s">
        <v>57</v>
      </c>
      <c r="B18" s="114"/>
      <c r="C18" s="114"/>
      <c r="D18" s="47">
        <f>D19+D20+D21+D22+D23+D24+D25+D26+D27+D28</f>
        <v>7987035</v>
      </c>
      <c r="E18" s="47">
        <f aca="true" t="shared" si="2" ref="E18:L18">E19+E20+E21+E22+E23+E24+E25+E26+E27+E28</f>
        <v>7987035</v>
      </c>
      <c r="F18" s="47">
        <f t="shared" si="2"/>
        <v>0</v>
      </c>
      <c r="G18" s="47">
        <f t="shared" si="2"/>
        <v>0</v>
      </c>
      <c r="H18" s="47">
        <f t="shared" si="2"/>
        <v>7987035</v>
      </c>
      <c r="I18" s="47">
        <f t="shared" si="2"/>
        <v>7987035</v>
      </c>
      <c r="J18" s="47">
        <f t="shared" si="2"/>
        <v>0</v>
      </c>
      <c r="K18" s="47">
        <f t="shared" si="2"/>
        <v>0</v>
      </c>
      <c r="L18" s="47">
        <f t="shared" si="2"/>
        <v>1925370</v>
      </c>
      <c r="M18" s="47">
        <f t="shared" si="1"/>
        <v>1958435.3199999998</v>
      </c>
      <c r="N18" s="47">
        <f>N19+N20+N21+N22+N23+N24+N25+N26+N27+N28</f>
        <v>1958435.3199999998</v>
      </c>
      <c r="O18" s="47">
        <f>O19+O20+O21+O22+O23+O24+O25+O26+O27+O28</f>
        <v>0</v>
      </c>
      <c r="P18" s="47">
        <f>P19+P20+P21+P22+P23+P24+P25+P26+P27+P28</f>
        <v>0</v>
      </c>
    </row>
    <row r="19" spans="1:16" s="11" customFormat="1" ht="49.5" customHeight="1">
      <c r="A19" s="118" t="s">
        <v>69</v>
      </c>
      <c r="B19" s="119"/>
      <c r="C19" s="120"/>
      <c r="D19" s="76">
        <f>E19+F19</f>
        <v>31000</v>
      </c>
      <c r="E19" s="32">
        <v>31000</v>
      </c>
      <c r="F19" s="32"/>
      <c r="G19" s="32"/>
      <c r="H19" s="50">
        <f>I19+J19</f>
        <v>31000</v>
      </c>
      <c r="I19" s="32">
        <v>31000</v>
      </c>
      <c r="J19" s="32"/>
      <c r="K19" s="32"/>
      <c r="L19" s="32">
        <v>5160</v>
      </c>
      <c r="M19" s="76">
        <f t="shared" si="1"/>
        <v>3578.64</v>
      </c>
      <c r="N19" s="35">
        <v>3578.64</v>
      </c>
      <c r="O19" s="35"/>
      <c r="P19" s="35"/>
    </row>
    <row r="20" spans="1:16" s="11" customFormat="1" ht="49.5" customHeight="1">
      <c r="A20" s="118" t="s">
        <v>70</v>
      </c>
      <c r="B20" s="119"/>
      <c r="C20" s="120"/>
      <c r="D20" s="76">
        <f>E20+F20</f>
        <v>90000</v>
      </c>
      <c r="E20" s="32">
        <v>90000</v>
      </c>
      <c r="F20" s="32"/>
      <c r="G20" s="32"/>
      <c r="H20" s="50">
        <f>I20+J20</f>
        <v>90000</v>
      </c>
      <c r="I20" s="32">
        <v>90000</v>
      </c>
      <c r="J20" s="32"/>
      <c r="K20" s="32"/>
      <c r="L20" s="32">
        <v>15000</v>
      </c>
      <c r="M20" s="76">
        <f t="shared" si="1"/>
        <v>34.1</v>
      </c>
      <c r="N20" s="35">
        <v>34.1</v>
      </c>
      <c r="O20" s="35"/>
      <c r="P20" s="35"/>
    </row>
    <row r="21" spans="1:16" s="11" customFormat="1" ht="48" customHeight="1">
      <c r="A21" s="118" t="s">
        <v>75</v>
      </c>
      <c r="B21" s="119"/>
      <c r="C21" s="120"/>
      <c r="D21" s="76">
        <f>E21+F21</f>
        <v>0</v>
      </c>
      <c r="E21" s="32"/>
      <c r="F21" s="32"/>
      <c r="G21" s="32"/>
      <c r="H21" s="50">
        <f>I21+J21</f>
        <v>0</v>
      </c>
      <c r="I21" s="32"/>
      <c r="J21" s="32"/>
      <c r="K21" s="32"/>
      <c r="L21" s="32">
        <v>0</v>
      </c>
      <c r="M21" s="76">
        <f t="shared" si="1"/>
        <v>798.98</v>
      </c>
      <c r="N21" s="35">
        <v>798.98</v>
      </c>
      <c r="O21" s="35"/>
      <c r="P21" s="35"/>
    </row>
    <row r="22" spans="1:16" s="11" customFormat="1" ht="53.25" customHeight="1">
      <c r="A22" s="118" t="s">
        <v>71</v>
      </c>
      <c r="B22" s="119"/>
      <c r="C22" s="120"/>
      <c r="D22" s="76">
        <f>E22+F22</f>
        <v>1511000</v>
      </c>
      <c r="E22" s="32">
        <v>1511000</v>
      </c>
      <c r="F22" s="32"/>
      <c r="G22" s="32"/>
      <c r="H22" s="50">
        <f>I22+J22</f>
        <v>1511000</v>
      </c>
      <c r="I22" s="32">
        <v>1511000</v>
      </c>
      <c r="J22" s="32"/>
      <c r="K22" s="32"/>
      <c r="L22" s="32">
        <v>474800</v>
      </c>
      <c r="M22" s="76">
        <f t="shared" si="1"/>
        <v>491151.98</v>
      </c>
      <c r="N22" s="35">
        <v>491151.98</v>
      </c>
      <c r="O22" s="35"/>
      <c r="P22" s="35"/>
    </row>
    <row r="23" spans="1:16" s="8" customFormat="1" ht="19.5" customHeight="1">
      <c r="A23" s="129" t="s">
        <v>8</v>
      </c>
      <c r="B23" s="129"/>
      <c r="C23" s="129"/>
      <c r="D23" s="50">
        <f aca="true" t="shared" si="3" ref="D23:D29">E23</f>
        <v>696995</v>
      </c>
      <c r="E23" s="32">
        <v>696995</v>
      </c>
      <c r="F23" s="32"/>
      <c r="G23" s="32"/>
      <c r="H23" s="50">
        <f t="shared" si="0"/>
        <v>696995</v>
      </c>
      <c r="I23" s="32">
        <v>696995</v>
      </c>
      <c r="J23" s="32"/>
      <c r="K23" s="32"/>
      <c r="L23" s="32">
        <v>174240</v>
      </c>
      <c r="M23" s="49">
        <f t="shared" si="1"/>
        <v>144246.52</v>
      </c>
      <c r="N23" s="35">
        <v>144246.52</v>
      </c>
      <c r="O23" s="35"/>
      <c r="P23" s="35"/>
    </row>
    <row r="24" spans="1:16" s="8" customFormat="1" ht="19.5" customHeight="1">
      <c r="A24" s="129" t="s">
        <v>9</v>
      </c>
      <c r="B24" s="129"/>
      <c r="C24" s="129"/>
      <c r="D24" s="50">
        <f t="shared" si="3"/>
        <v>3791998</v>
      </c>
      <c r="E24" s="32">
        <v>3791998</v>
      </c>
      <c r="F24" s="32"/>
      <c r="G24" s="32"/>
      <c r="H24" s="50">
        <f t="shared" si="0"/>
        <v>3791998</v>
      </c>
      <c r="I24" s="32">
        <v>3791998</v>
      </c>
      <c r="J24" s="32"/>
      <c r="K24" s="32"/>
      <c r="L24" s="32">
        <v>958000</v>
      </c>
      <c r="M24" s="49">
        <f t="shared" si="1"/>
        <v>1046072.64</v>
      </c>
      <c r="N24" s="35">
        <v>1046072.64</v>
      </c>
      <c r="O24" s="35"/>
      <c r="P24" s="35"/>
    </row>
    <row r="25" spans="1:16" s="8" customFormat="1" ht="19.5" customHeight="1">
      <c r="A25" s="129" t="s">
        <v>10</v>
      </c>
      <c r="B25" s="129"/>
      <c r="C25" s="129"/>
      <c r="D25" s="50">
        <f t="shared" si="3"/>
        <v>87586</v>
      </c>
      <c r="E25" s="32">
        <v>87586</v>
      </c>
      <c r="F25" s="32"/>
      <c r="G25" s="32"/>
      <c r="H25" s="50">
        <f t="shared" si="0"/>
        <v>87586</v>
      </c>
      <c r="I25" s="32">
        <v>87586</v>
      </c>
      <c r="J25" s="32"/>
      <c r="K25" s="32"/>
      <c r="L25" s="32">
        <v>21900</v>
      </c>
      <c r="M25" s="49">
        <f t="shared" si="1"/>
        <v>27020.28</v>
      </c>
      <c r="N25" s="35">
        <v>27020.28</v>
      </c>
      <c r="O25" s="35"/>
      <c r="P25" s="35"/>
    </row>
    <row r="26" spans="1:16" s="8" customFormat="1" ht="19.5" customHeight="1">
      <c r="A26" s="129" t="s">
        <v>11</v>
      </c>
      <c r="B26" s="129"/>
      <c r="C26" s="129"/>
      <c r="D26" s="50">
        <f t="shared" si="3"/>
        <v>502456</v>
      </c>
      <c r="E26" s="32">
        <v>502456</v>
      </c>
      <c r="F26" s="32"/>
      <c r="G26" s="32"/>
      <c r="H26" s="50">
        <f t="shared" si="0"/>
        <v>502456</v>
      </c>
      <c r="I26" s="32">
        <v>502456</v>
      </c>
      <c r="J26" s="32"/>
      <c r="K26" s="32"/>
      <c r="L26" s="32">
        <v>125610</v>
      </c>
      <c r="M26" s="49">
        <f t="shared" si="1"/>
        <v>94425.52</v>
      </c>
      <c r="N26" s="35">
        <v>94425.52</v>
      </c>
      <c r="O26" s="35"/>
      <c r="P26" s="35"/>
    </row>
    <row r="27" spans="1:16" s="8" customFormat="1" ht="19.5" customHeight="1">
      <c r="A27" s="118" t="s">
        <v>72</v>
      </c>
      <c r="B27" s="119"/>
      <c r="C27" s="120"/>
      <c r="D27" s="50">
        <f t="shared" si="3"/>
        <v>1081000</v>
      </c>
      <c r="E27" s="32">
        <v>1081000</v>
      </c>
      <c r="F27" s="32"/>
      <c r="G27" s="32"/>
      <c r="H27" s="50">
        <f t="shared" si="0"/>
        <v>1081000</v>
      </c>
      <c r="I27" s="32">
        <v>1081000</v>
      </c>
      <c r="J27" s="32"/>
      <c r="K27" s="32"/>
      <c r="L27" s="32">
        <v>118160</v>
      </c>
      <c r="M27" s="49">
        <f t="shared" si="1"/>
        <v>44856.66</v>
      </c>
      <c r="N27" s="35">
        <v>44856.66</v>
      </c>
      <c r="O27" s="35"/>
      <c r="P27" s="35"/>
    </row>
    <row r="28" spans="1:16" s="8" customFormat="1" ht="19.5" customHeight="1">
      <c r="A28" s="118" t="s">
        <v>73</v>
      </c>
      <c r="B28" s="119"/>
      <c r="C28" s="120"/>
      <c r="D28" s="50">
        <f t="shared" si="3"/>
        <v>195000</v>
      </c>
      <c r="E28" s="32">
        <v>195000</v>
      </c>
      <c r="F28" s="32"/>
      <c r="G28" s="32"/>
      <c r="H28" s="50">
        <f t="shared" si="0"/>
        <v>195000</v>
      </c>
      <c r="I28" s="32">
        <v>195000</v>
      </c>
      <c r="J28" s="32"/>
      <c r="K28" s="32"/>
      <c r="L28" s="32">
        <v>32500</v>
      </c>
      <c r="M28" s="49">
        <f t="shared" si="1"/>
        <v>106250</v>
      </c>
      <c r="N28" s="35">
        <v>106250</v>
      </c>
      <c r="O28" s="35"/>
      <c r="P28" s="35"/>
    </row>
    <row r="29" spans="1:16" s="8" customFormat="1" ht="19.5" customHeight="1">
      <c r="A29" s="126" t="s">
        <v>12</v>
      </c>
      <c r="B29" s="126"/>
      <c r="C29" s="126"/>
      <c r="D29" s="47">
        <f t="shared" si="3"/>
        <v>18000</v>
      </c>
      <c r="E29" s="31">
        <f>E32</f>
        <v>18000</v>
      </c>
      <c r="F29" s="31">
        <f>F32+F34</f>
        <v>0</v>
      </c>
      <c r="G29" s="31">
        <f>G32+G34</f>
        <v>0</v>
      </c>
      <c r="H29" s="47">
        <f>I29</f>
        <v>18000</v>
      </c>
      <c r="I29" s="31">
        <f>I32</f>
        <v>18000</v>
      </c>
      <c r="J29" s="31">
        <f>J32+J34</f>
        <v>0</v>
      </c>
      <c r="K29" s="31">
        <f>K32+K34</f>
        <v>0</v>
      </c>
      <c r="L29" s="31">
        <f>L30</f>
        <v>2900</v>
      </c>
      <c r="M29" s="48">
        <f>M32</f>
        <v>2176</v>
      </c>
      <c r="N29" s="38">
        <f>N32</f>
        <v>2176</v>
      </c>
      <c r="O29" s="38">
        <f>O32</f>
        <v>0</v>
      </c>
      <c r="P29" s="38">
        <f>P32</f>
        <v>0</v>
      </c>
    </row>
    <row r="30" spans="1:16" s="8" customFormat="1" ht="19.5" customHeight="1">
      <c r="A30" s="126" t="s">
        <v>13</v>
      </c>
      <c r="B30" s="126"/>
      <c r="C30" s="126"/>
      <c r="D30" s="47">
        <f>D31</f>
        <v>18000</v>
      </c>
      <c r="E30" s="31">
        <f>E31</f>
        <v>18000</v>
      </c>
      <c r="F30" s="31">
        <v>0</v>
      </c>
      <c r="G30" s="31">
        <v>0</v>
      </c>
      <c r="H30" s="47">
        <f>I30</f>
        <v>18000</v>
      </c>
      <c r="I30" s="31">
        <f aca="true" t="shared" si="4" ref="I30:K31">I31</f>
        <v>18000</v>
      </c>
      <c r="J30" s="31">
        <f t="shared" si="4"/>
        <v>0</v>
      </c>
      <c r="K30" s="31">
        <f t="shared" si="4"/>
        <v>0</v>
      </c>
      <c r="L30" s="31">
        <f>L31</f>
        <v>2900</v>
      </c>
      <c r="M30" s="48">
        <f>N30</f>
        <v>2176</v>
      </c>
      <c r="N30" s="38">
        <f aca="true" t="shared" si="5" ref="N30:P31">N31</f>
        <v>2176</v>
      </c>
      <c r="O30" s="38">
        <f t="shared" si="5"/>
        <v>0</v>
      </c>
      <c r="P30" s="38">
        <f t="shared" si="5"/>
        <v>0</v>
      </c>
    </row>
    <row r="31" spans="1:16" s="8" customFormat="1" ht="21" customHeight="1">
      <c r="A31" s="126" t="s">
        <v>14</v>
      </c>
      <c r="B31" s="126"/>
      <c r="C31" s="126"/>
      <c r="D31" s="47">
        <f>D32</f>
        <v>18000</v>
      </c>
      <c r="E31" s="31">
        <f>E32</f>
        <v>18000</v>
      </c>
      <c r="F31" s="31">
        <v>0</v>
      </c>
      <c r="G31" s="31">
        <v>0</v>
      </c>
      <c r="H31" s="47">
        <f>I31</f>
        <v>18000</v>
      </c>
      <c r="I31" s="31">
        <f t="shared" si="4"/>
        <v>18000</v>
      </c>
      <c r="J31" s="31">
        <f t="shared" si="4"/>
        <v>0</v>
      </c>
      <c r="K31" s="31">
        <f t="shared" si="4"/>
        <v>0</v>
      </c>
      <c r="L31" s="31">
        <f>L32</f>
        <v>2900</v>
      </c>
      <c r="M31" s="48">
        <f>N31</f>
        <v>2176</v>
      </c>
      <c r="N31" s="38">
        <f t="shared" si="5"/>
        <v>2176</v>
      </c>
      <c r="O31" s="38">
        <f t="shared" si="5"/>
        <v>0</v>
      </c>
      <c r="P31" s="38">
        <f t="shared" si="5"/>
        <v>0</v>
      </c>
    </row>
    <row r="32" spans="1:16" s="8" customFormat="1" ht="18" customHeight="1">
      <c r="A32" s="127" t="s">
        <v>15</v>
      </c>
      <c r="B32" s="127"/>
      <c r="C32" s="127"/>
      <c r="D32" s="50">
        <f>E32</f>
        <v>18000</v>
      </c>
      <c r="E32" s="32">
        <v>18000</v>
      </c>
      <c r="F32" s="32"/>
      <c r="G32" s="32"/>
      <c r="H32" s="50">
        <f>I32</f>
        <v>18000</v>
      </c>
      <c r="I32" s="32">
        <v>18000</v>
      </c>
      <c r="J32" s="32"/>
      <c r="K32" s="32"/>
      <c r="L32" s="32">
        <v>2900</v>
      </c>
      <c r="M32" s="49">
        <f>N32</f>
        <v>2176</v>
      </c>
      <c r="N32" s="35">
        <v>2176</v>
      </c>
      <c r="O32" s="35">
        <v>0</v>
      </c>
      <c r="P32" s="35"/>
    </row>
    <row r="33" spans="1:16" s="9" customFormat="1" ht="21" customHeight="1">
      <c r="A33" s="131" t="s">
        <v>16</v>
      </c>
      <c r="B33" s="131"/>
      <c r="C33" s="131"/>
      <c r="D33" s="47">
        <f>E33</f>
        <v>30998115</v>
      </c>
      <c r="E33" s="47">
        <f>E14+E29</f>
        <v>30998115</v>
      </c>
      <c r="F33" s="47">
        <f>F14+F29</f>
        <v>0</v>
      </c>
      <c r="G33" s="47">
        <f>G14+G29</f>
        <v>0</v>
      </c>
      <c r="H33" s="47">
        <f>I33</f>
        <v>30998115</v>
      </c>
      <c r="I33" s="47">
        <f>I14+I29</f>
        <v>30998115</v>
      </c>
      <c r="J33" s="47">
        <v>0</v>
      </c>
      <c r="K33" s="47">
        <v>0</v>
      </c>
      <c r="L33" s="47">
        <f>L29+L14</f>
        <v>7976540</v>
      </c>
      <c r="M33" s="48">
        <f>N33</f>
        <v>8511473.62</v>
      </c>
      <c r="N33" s="48">
        <f>N29+N14</f>
        <v>8511473.62</v>
      </c>
      <c r="O33" s="48">
        <v>0</v>
      </c>
      <c r="P33" s="48">
        <v>0</v>
      </c>
    </row>
    <row r="34" spans="1:24" s="8" customFormat="1" ht="21" customHeight="1">
      <c r="A34" s="128" t="s">
        <v>17</v>
      </c>
      <c r="B34" s="128"/>
      <c r="C34" s="128"/>
      <c r="D34" s="47">
        <f>E34+F34</f>
        <v>125275761</v>
      </c>
      <c r="E34" s="31">
        <f>E35</f>
        <v>125275761</v>
      </c>
      <c r="F34" s="31">
        <f>F35</f>
        <v>0</v>
      </c>
      <c r="G34" s="31">
        <f>G35</f>
        <v>0</v>
      </c>
      <c r="H34" s="47">
        <f>H35</f>
        <v>126227147</v>
      </c>
      <c r="I34" s="31">
        <f>I35</f>
        <v>126227147</v>
      </c>
      <c r="J34" s="31">
        <v>0</v>
      </c>
      <c r="K34" s="31">
        <v>0</v>
      </c>
      <c r="L34" s="31">
        <f>L35</f>
        <v>30068431</v>
      </c>
      <c r="M34" s="48">
        <f aca="true" t="shared" si="6" ref="M34:M39">N34+O34</f>
        <v>30041067.549999997</v>
      </c>
      <c r="N34" s="51">
        <f>N36+N38</f>
        <v>30041067.549999997</v>
      </c>
      <c r="O34" s="51">
        <f>O36+O38</f>
        <v>0</v>
      </c>
      <c r="P34" s="51">
        <f>P36+P38</f>
        <v>0</v>
      </c>
      <c r="Q34" s="12"/>
      <c r="R34" s="10"/>
      <c r="S34" s="10"/>
      <c r="T34" s="10"/>
      <c r="U34" s="10"/>
      <c r="V34" s="10"/>
      <c r="W34" s="10"/>
      <c r="X34" s="10"/>
    </row>
    <row r="35" spans="1:24" s="8" customFormat="1" ht="22.5" customHeight="1">
      <c r="A35" s="130" t="s">
        <v>18</v>
      </c>
      <c r="B35" s="130"/>
      <c r="C35" s="130"/>
      <c r="D35" s="47">
        <f>E35+F35</f>
        <v>125275761</v>
      </c>
      <c r="E35" s="31">
        <f>E36+E38</f>
        <v>125275761</v>
      </c>
      <c r="F35" s="31">
        <f>F36+F38</f>
        <v>0</v>
      </c>
      <c r="G35" s="31">
        <f>G36+G38</f>
        <v>0</v>
      </c>
      <c r="H35" s="47">
        <f>I35</f>
        <v>126227147</v>
      </c>
      <c r="I35" s="31">
        <f>I36+I38</f>
        <v>126227147</v>
      </c>
      <c r="J35" s="31">
        <v>0</v>
      </c>
      <c r="K35" s="31">
        <v>0</v>
      </c>
      <c r="L35" s="31">
        <f>L36+L38</f>
        <v>30068431</v>
      </c>
      <c r="M35" s="48">
        <f t="shared" si="6"/>
        <v>30041067.549999997</v>
      </c>
      <c r="N35" s="38">
        <f>N36+N38</f>
        <v>30041067.549999997</v>
      </c>
      <c r="O35" s="38">
        <f>O36+O38</f>
        <v>0</v>
      </c>
      <c r="P35" s="38">
        <f>P36+P38</f>
        <v>0</v>
      </c>
      <c r="Q35" s="12"/>
      <c r="R35" s="10"/>
      <c r="S35" s="10"/>
      <c r="T35" s="10"/>
      <c r="U35" s="10"/>
      <c r="V35" s="10"/>
      <c r="W35" s="10"/>
      <c r="X35" s="10"/>
    </row>
    <row r="36" spans="1:24" s="8" customFormat="1" ht="21" customHeight="1">
      <c r="A36" s="130" t="s">
        <v>19</v>
      </c>
      <c r="B36" s="130"/>
      <c r="C36" s="130"/>
      <c r="D36" s="47">
        <f>E36+F36</f>
        <v>9964685</v>
      </c>
      <c r="E36" s="31">
        <f>E37</f>
        <v>9964685</v>
      </c>
      <c r="F36" s="31">
        <f>F37</f>
        <v>0</v>
      </c>
      <c r="G36" s="31">
        <f>G37</f>
        <v>0</v>
      </c>
      <c r="H36" s="47">
        <f>I36</f>
        <v>9964685</v>
      </c>
      <c r="I36" s="31">
        <f>I37</f>
        <v>9964685</v>
      </c>
      <c r="J36" s="31">
        <v>0</v>
      </c>
      <c r="K36" s="31">
        <v>0</v>
      </c>
      <c r="L36" s="31">
        <f>L37</f>
        <v>2497385</v>
      </c>
      <c r="M36" s="48">
        <f t="shared" si="6"/>
        <v>2497385</v>
      </c>
      <c r="N36" s="38">
        <f>N37</f>
        <v>2497385</v>
      </c>
      <c r="O36" s="38">
        <f>O37</f>
        <v>0</v>
      </c>
      <c r="P36" s="38">
        <f>P37</f>
        <v>0</v>
      </c>
      <c r="Q36" s="12"/>
      <c r="R36" s="10"/>
      <c r="S36" s="10"/>
      <c r="T36" s="10"/>
      <c r="U36" s="10"/>
      <c r="V36" s="10"/>
      <c r="W36" s="10"/>
      <c r="X36" s="10"/>
    </row>
    <row r="37" spans="1:24" s="8" customFormat="1" ht="21" customHeight="1">
      <c r="A37" s="116" t="s">
        <v>58</v>
      </c>
      <c r="B37" s="116"/>
      <c r="C37" s="116"/>
      <c r="D37" s="50">
        <f>E37</f>
        <v>9964685</v>
      </c>
      <c r="E37" s="32">
        <v>9964685</v>
      </c>
      <c r="F37" s="32">
        <v>0</v>
      </c>
      <c r="G37" s="32"/>
      <c r="H37" s="50">
        <f>I37</f>
        <v>9964685</v>
      </c>
      <c r="I37" s="32">
        <v>9964685</v>
      </c>
      <c r="J37" s="32"/>
      <c r="K37" s="32"/>
      <c r="L37" s="32">
        <v>2497385</v>
      </c>
      <c r="M37" s="49">
        <f t="shared" si="6"/>
        <v>2497385</v>
      </c>
      <c r="N37" s="35">
        <v>2497385</v>
      </c>
      <c r="O37" s="35">
        <v>0</v>
      </c>
      <c r="P37" s="35"/>
      <c r="Q37" s="12"/>
      <c r="R37" s="10"/>
      <c r="S37" s="10"/>
      <c r="T37" s="10"/>
      <c r="U37" s="10"/>
      <c r="V37" s="10"/>
      <c r="W37" s="10"/>
      <c r="X37" s="10"/>
    </row>
    <row r="38" spans="1:24" s="8" customFormat="1" ht="21.75" customHeight="1">
      <c r="A38" s="124" t="s">
        <v>20</v>
      </c>
      <c r="B38" s="124"/>
      <c r="C38" s="124"/>
      <c r="D38" s="47">
        <f>E38+F38</f>
        <v>115311076</v>
      </c>
      <c r="E38" s="31">
        <f>E39+E40</f>
        <v>115311076</v>
      </c>
      <c r="F38" s="31">
        <f>F39+F40</f>
        <v>0</v>
      </c>
      <c r="G38" s="31">
        <f>G39+G40</f>
        <v>0</v>
      </c>
      <c r="H38" s="47">
        <f>I38</f>
        <v>116262462</v>
      </c>
      <c r="I38" s="31">
        <f>I39+I40+I41</f>
        <v>116262462</v>
      </c>
      <c r="J38" s="31">
        <f>J39+J40</f>
        <v>0</v>
      </c>
      <c r="K38" s="31">
        <f>K39+K40</f>
        <v>0</v>
      </c>
      <c r="L38" s="31">
        <f>L39+L40+L41</f>
        <v>27571046</v>
      </c>
      <c r="M38" s="48">
        <f>N38+O38</f>
        <v>27543682.549999997</v>
      </c>
      <c r="N38" s="38">
        <f>N39+N40+N41</f>
        <v>27543682.549999997</v>
      </c>
      <c r="O38" s="38">
        <f>O39+O40</f>
        <v>0</v>
      </c>
      <c r="P38" s="38">
        <f>P39+P40</f>
        <v>0</v>
      </c>
      <c r="Q38" s="12"/>
      <c r="R38" s="10"/>
      <c r="S38" s="10"/>
      <c r="T38" s="10"/>
      <c r="U38" s="10"/>
      <c r="V38" s="10"/>
      <c r="W38" s="10"/>
      <c r="X38" s="10"/>
    </row>
    <row r="39" spans="1:24" s="8" customFormat="1" ht="81.75" customHeight="1">
      <c r="A39" s="125" t="s">
        <v>59</v>
      </c>
      <c r="B39" s="125"/>
      <c r="C39" s="125"/>
      <c r="D39" s="50">
        <f>E39+F39</f>
        <v>114588000</v>
      </c>
      <c r="E39" s="32">
        <v>114588000</v>
      </c>
      <c r="F39" s="32"/>
      <c r="G39" s="32"/>
      <c r="H39" s="50">
        <f>I39+J39</f>
        <v>114588000</v>
      </c>
      <c r="I39" s="32">
        <v>114588000</v>
      </c>
      <c r="J39" s="32"/>
      <c r="K39" s="32"/>
      <c r="L39" s="32">
        <v>26561100</v>
      </c>
      <c r="M39" s="49">
        <f t="shared" si="6"/>
        <v>26548722.06</v>
      </c>
      <c r="N39" s="35">
        <v>26548722.06</v>
      </c>
      <c r="O39" s="35"/>
      <c r="P39" s="35"/>
      <c r="Q39" s="12"/>
      <c r="R39" s="10"/>
      <c r="S39" s="10"/>
      <c r="T39" s="10"/>
      <c r="U39" s="10"/>
      <c r="V39" s="10"/>
      <c r="W39" s="10"/>
      <c r="X39" s="10"/>
    </row>
    <row r="40" spans="1:24" s="8" customFormat="1" ht="98.25" customHeight="1">
      <c r="A40" s="125" t="s">
        <v>60</v>
      </c>
      <c r="B40" s="125"/>
      <c r="C40" s="125"/>
      <c r="D40" s="50">
        <f>E40+F40</f>
        <v>723076</v>
      </c>
      <c r="E40" s="32">
        <v>723076</v>
      </c>
      <c r="F40" s="32"/>
      <c r="G40" s="32"/>
      <c r="H40" s="50">
        <f>I40</f>
        <v>723076</v>
      </c>
      <c r="I40" s="32">
        <v>723076</v>
      </c>
      <c r="J40" s="32"/>
      <c r="K40" s="32"/>
      <c r="L40" s="32">
        <v>181421</v>
      </c>
      <c r="M40" s="49">
        <f>N40+O40</f>
        <v>166485.38</v>
      </c>
      <c r="N40" s="35">
        <v>166485.38</v>
      </c>
      <c r="O40" s="35"/>
      <c r="P40" s="35"/>
      <c r="Q40" s="13"/>
      <c r="R40" s="10"/>
      <c r="S40" s="10"/>
      <c r="T40" s="10"/>
      <c r="U40" s="10"/>
      <c r="V40" s="10"/>
      <c r="W40" s="10"/>
      <c r="X40" s="10"/>
    </row>
    <row r="41" spans="1:24" s="8" customFormat="1" ht="55.5" customHeight="1">
      <c r="A41" s="133" t="s">
        <v>76</v>
      </c>
      <c r="B41" s="134"/>
      <c r="C41" s="135"/>
      <c r="D41" s="50"/>
      <c r="E41" s="32"/>
      <c r="F41" s="32"/>
      <c r="G41" s="32"/>
      <c r="H41" s="50">
        <f>I41</f>
        <v>951386</v>
      </c>
      <c r="I41" s="32">
        <v>951386</v>
      </c>
      <c r="J41" s="32"/>
      <c r="K41" s="32"/>
      <c r="L41" s="32">
        <v>828525</v>
      </c>
      <c r="M41" s="49">
        <f>N41+O41</f>
        <v>828475.11</v>
      </c>
      <c r="N41" s="35">
        <v>828475.11</v>
      </c>
      <c r="O41" s="35"/>
      <c r="P41" s="35"/>
      <c r="Q41" s="13"/>
      <c r="R41" s="10"/>
      <c r="S41" s="10"/>
      <c r="T41" s="10"/>
      <c r="U41" s="10"/>
      <c r="V41" s="10"/>
      <c r="W41" s="10"/>
      <c r="X41" s="10"/>
    </row>
    <row r="42" spans="1:24" s="8" customFormat="1" ht="19.5" customHeight="1">
      <c r="A42" s="132" t="s">
        <v>21</v>
      </c>
      <c r="B42" s="132"/>
      <c r="C42" s="132"/>
      <c r="D42" s="52">
        <f>E42+F42</f>
        <v>156273876</v>
      </c>
      <c r="E42" s="33">
        <f>E34+E33</f>
        <v>156273876</v>
      </c>
      <c r="F42" s="33">
        <f>F34+F33</f>
        <v>0</v>
      </c>
      <c r="G42" s="33">
        <f>G34+G33</f>
        <v>0</v>
      </c>
      <c r="H42" s="52">
        <f>I42</f>
        <v>157225262</v>
      </c>
      <c r="I42" s="33">
        <f>I34+I33</f>
        <v>157225262</v>
      </c>
      <c r="J42" s="33">
        <f>J34+J33</f>
        <v>0</v>
      </c>
      <c r="K42" s="33">
        <f>K34+K33</f>
        <v>0</v>
      </c>
      <c r="L42" s="33">
        <f>L34+L33</f>
        <v>38044971</v>
      </c>
      <c r="M42" s="53">
        <f>M33+M34</f>
        <v>38552541.169999994</v>
      </c>
      <c r="N42" s="34">
        <f>N33+N34</f>
        <v>38552541.169999994</v>
      </c>
      <c r="O42" s="34">
        <f>O33+O34</f>
        <v>0</v>
      </c>
      <c r="P42" s="34">
        <f>P33+P34</f>
        <v>0</v>
      </c>
      <c r="Q42" s="13"/>
      <c r="R42" s="10"/>
      <c r="S42" s="10"/>
      <c r="T42" s="10"/>
      <c r="U42" s="10"/>
      <c r="V42" s="10"/>
      <c r="W42" s="10"/>
      <c r="X42" s="10"/>
    </row>
    <row r="43" spans="1:24" s="8" customFormat="1" ht="19.5" customHeight="1">
      <c r="A43" s="132" t="s">
        <v>22</v>
      </c>
      <c r="B43" s="132"/>
      <c r="C43" s="132"/>
      <c r="D43" s="50"/>
      <c r="E43" s="32"/>
      <c r="F43" s="32"/>
      <c r="G43" s="32"/>
      <c r="H43" s="50"/>
      <c r="I43" s="32"/>
      <c r="J43" s="32"/>
      <c r="K43" s="32"/>
      <c r="L43" s="32"/>
      <c r="M43" s="49"/>
      <c r="N43" s="35"/>
      <c r="O43" s="36"/>
      <c r="P43" s="36"/>
      <c r="Q43" s="13"/>
      <c r="R43" s="10"/>
      <c r="S43" s="10"/>
      <c r="T43" s="10"/>
      <c r="U43" s="10"/>
      <c r="V43" s="10"/>
      <c r="W43" s="10"/>
      <c r="X43" s="10"/>
    </row>
    <row r="44" spans="1:24" s="9" customFormat="1" ht="20.25" customHeight="1">
      <c r="A44" s="124" t="s">
        <v>23</v>
      </c>
      <c r="B44" s="124"/>
      <c r="C44" s="124"/>
      <c r="D44" s="47">
        <f>F44</f>
        <v>1296021</v>
      </c>
      <c r="E44" s="31">
        <v>0</v>
      </c>
      <c r="F44" s="31">
        <f>F45+F46</f>
        <v>1296021</v>
      </c>
      <c r="G44" s="31">
        <f>G45+G46</f>
        <v>0</v>
      </c>
      <c r="H44" s="47">
        <f>J44</f>
        <v>1310715.75</v>
      </c>
      <c r="I44" s="31">
        <f>I45+I46</f>
        <v>0</v>
      </c>
      <c r="J44" s="31">
        <f>J45+J46</f>
        <v>1310715.75</v>
      </c>
      <c r="K44" s="31">
        <f>K45+K46</f>
        <v>0</v>
      </c>
      <c r="L44" s="31">
        <v>0</v>
      </c>
      <c r="M44" s="47">
        <f>N44+O44</f>
        <v>356776.26</v>
      </c>
      <c r="N44" s="31">
        <v>0</v>
      </c>
      <c r="O44" s="31">
        <f>O45+O46</f>
        <v>356776.26</v>
      </c>
      <c r="P44" s="31">
        <f>P45+P46</f>
        <v>0</v>
      </c>
      <c r="Q44" s="13"/>
      <c r="R44" s="14"/>
      <c r="S44" s="14"/>
      <c r="T44" s="14"/>
      <c r="U44" s="14"/>
      <c r="V44" s="14"/>
      <c r="W44" s="14"/>
      <c r="X44" s="14"/>
    </row>
    <row r="45" spans="1:24" s="11" customFormat="1" ht="36" customHeight="1">
      <c r="A45" s="116" t="s">
        <v>24</v>
      </c>
      <c r="B45" s="116"/>
      <c r="C45" s="116"/>
      <c r="D45" s="50">
        <f>E45+F45</f>
        <v>1296021</v>
      </c>
      <c r="E45" s="32"/>
      <c r="F45" s="32">
        <f>1222190+73831</f>
        <v>1296021</v>
      </c>
      <c r="G45" s="32"/>
      <c r="H45" s="50">
        <f>I45+J45</f>
        <v>1296021</v>
      </c>
      <c r="I45" s="32"/>
      <c r="J45" s="32">
        <v>1296021</v>
      </c>
      <c r="K45" s="32"/>
      <c r="L45" s="32"/>
      <c r="M45" s="50">
        <f>N45+O45</f>
        <v>348081.51</v>
      </c>
      <c r="N45" s="32"/>
      <c r="O45" s="32">
        <v>348081.51</v>
      </c>
      <c r="P45" s="32"/>
      <c r="Q45" s="13"/>
      <c r="R45" s="10"/>
      <c r="S45" s="10"/>
      <c r="T45" s="10"/>
      <c r="U45" s="10"/>
      <c r="V45" s="10"/>
      <c r="W45" s="10"/>
      <c r="X45" s="10"/>
    </row>
    <row r="46" spans="1:24" s="8" customFormat="1" ht="22.5" customHeight="1">
      <c r="A46" s="116" t="s">
        <v>25</v>
      </c>
      <c r="B46" s="116"/>
      <c r="C46" s="116"/>
      <c r="D46" s="50"/>
      <c r="E46" s="32"/>
      <c r="F46" s="32"/>
      <c r="G46" s="32"/>
      <c r="H46" s="50">
        <f>I46+J46</f>
        <v>14694.75</v>
      </c>
      <c r="I46" s="54"/>
      <c r="J46" s="55">
        <v>14694.75</v>
      </c>
      <c r="K46" s="55"/>
      <c r="L46" s="56"/>
      <c r="M46" s="57">
        <f>O46</f>
        <v>8694.75</v>
      </c>
      <c r="N46" s="54"/>
      <c r="O46" s="54">
        <v>8694.75</v>
      </c>
      <c r="P46" s="54"/>
      <c r="Q46" s="13"/>
      <c r="R46" s="28"/>
      <c r="S46" s="10"/>
      <c r="T46" s="10"/>
      <c r="U46" s="10"/>
      <c r="V46" s="10"/>
      <c r="W46" s="10"/>
      <c r="X46" s="10"/>
    </row>
    <row r="47" spans="1:24" s="8" customFormat="1" ht="17.25" customHeight="1">
      <c r="A47" s="139" t="s">
        <v>26</v>
      </c>
      <c r="B47" s="139"/>
      <c r="C47" s="139"/>
      <c r="D47" s="52">
        <f>F47</f>
        <v>1296021</v>
      </c>
      <c r="E47" s="33">
        <v>0</v>
      </c>
      <c r="F47" s="33">
        <f>F44</f>
        <v>1296021</v>
      </c>
      <c r="G47" s="33">
        <f>G44</f>
        <v>0</v>
      </c>
      <c r="H47" s="52">
        <f>J47</f>
        <v>1310715.75</v>
      </c>
      <c r="I47" s="33">
        <f>I44</f>
        <v>0</v>
      </c>
      <c r="J47" s="58">
        <f>J44</f>
        <v>1310715.75</v>
      </c>
      <c r="K47" s="58">
        <f>K44</f>
        <v>0</v>
      </c>
      <c r="L47" s="59">
        <v>0</v>
      </c>
      <c r="M47" s="52">
        <f>O47</f>
        <v>356776.26</v>
      </c>
      <c r="N47" s="33">
        <v>0</v>
      </c>
      <c r="O47" s="33">
        <f>O44</f>
        <v>356776.26</v>
      </c>
      <c r="P47" s="33">
        <f>P44</f>
        <v>0</v>
      </c>
      <c r="Q47" s="13"/>
      <c r="R47" s="10"/>
      <c r="S47" s="10"/>
      <c r="T47" s="10"/>
      <c r="U47" s="10"/>
      <c r="V47" s="10"/>
      <c r="W47" s="10"/>
      <c r="X47" s="10"/>
    </row>
    <row r="48" spans="1:24" s="79" customFormat="1" ht="20.25" customHeight="1">
      <c r="A48" s="140" t="s">
        <v>27</v>
      </c>
      <c r="B48" s="140"/>
      <c r="C48" s="140"/>
      <c r="D48" s="60">
        <f>E48+F48</f>
        <v>157569897</v>
      </c>
      <c r="E48" s="60">
        <f>E42</f>
        <v>156273876</v>
      </c>
      <c r="F48" s="60">
        <f>F47</f>
        <v>1296021</v>
      </c>
      <c r="G48" s="60">
        <f>G47</f>
        <v>0</v>
      </c>
      <c r="H48" s="60">
        <f>I48+J48</f>
        <v>158535977.75</v>
      </c>
      <c r="I48" s="60">
        <f>I42</f>
        <v>157225262</v>
      </c>
      <c r="J48" s="61">
        <f>J47</f>
        <v>1310715.75</v>
      </c>
      <c r="K48" s="61">
        <f>K47</f>
        <v>0</v>
      </c>
      <c r="L48" s="60">
        <f>L42</f>
        <v>38044971</v>
      </c>
      <c r="M48" s="60">
        <f>N48+O48</f>
        <v>38909317.42999999</v>
      </c>
      <c r="N48" s="60">
        <f>N42</f>
        <v>38552541.169999994</v>
      </c>
      <c r="O48" s="60">
        <f>O47</f>
        <v>356776.26</v>
      </c>
      <c r="P48" s="60">
        <f>P47</f>
        <v>0</v>
      </c>
      <c r="Q48" s="77"/>
      <c r="R48" s="78"/>
      <c r="S48" s="78"/>
      <c r="T48" s="78"/>
      <c r="U48" s="78"/>
      <c r="V48" s="78"/>
      <c r="W48" s="78"/>
      <c r="X48" s="78"/>
    </row>
    <row r="49" spans="1:24" s="8" customFormat="1" ht="5.25" customHeight="1">
      <c r="A49" s="62"/>
      <c r="B49" s="62"/>
      <c r="C49" s="62"/>
      <c r="D49" s="63"/>
      <c r="E49" s="63"/>
      <c r="F49" s="63"/>
      <c r="G49" s="63"/>
      <c r="H49" s="63"/>
      <c r="I49" s="63"/>
      <c r="J49" s="64"/>
      <c r="K49" s="64"/>
      <c r="L49" s="63"/>
      <c r="M49" s="63"/>
      <c r="N49" s="63"/>
      <c r="O49" s="63"/>
      <c r="P49" s="63"/>
      <c r="Q49" s="13"/>
      <c r="R49" s="10"/>
      <c r="S49" s="10"/>
      <c r="T49" s="10"/>
      <c r="U49" s="10"/>
      <c r="V49" s="10"/>
      <c r="W49" s="10"/>
      <c r="X49" s="10"/>
    </row>
    <row r="50" spans="1:24" s="16" customFormat="1" ht="42" customHeight="1">
      <c r="A50" s="138" t="s">
        <v>66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"/>
      <c r="R50" s="15"/>
      <c r="S50" s="15"/>
      <c r="T50" s="15"/>
      <c r="U50" s="15"/>
      <c r="V50" s="15"/>
      <c r="W50" s="15"/>
      <c r="X50" s="15"/>
    </row>
    <row r="51" spans="1:24" s="11" customFormat="1" ht="18.75" customHeight="1">
      <c r="A51" s="111" t="s">
        <v>1</v>
      </c>
      <c r="B51" s="111"/>
      <c r="C51" s="111"/>
      <c r="D51" s="112" t="s">
        <v>64</v>
      </c>
      <c r="E51" s="105" t="s">
        <v>2</v>
      </c>
      <c r="F51" s="106"/>
      <c r="G51" s="107"/>
      <c r="H51" s="112" t="s">
        <v>65</v>
      </c>
      <c r="I51" s="105" t="s">
        <v>2</v>
      </c>
      <c r="J51" s="106"/>
      <c r="K51" s="107"/>
      <c r="L51" s="109" t="s">
        <v>81</v>
      </c>
      <c r="M51" s="112" t="s">
        <v>82</v>
      </c>
      <c r="N51" s="105" t="s">
        <v>2</v>
      </c>
      <c r="O51" s="106"/>
      <c r="P51" s="107"/>
      <c r="Q51" s="13"/>
      <c r="R51" s="141"/>
      <c r="S51" s="142"/>
      <c r="T51" s="142"/>
      <c r="U51" s="10"/>
      <c r="V51" s="10"/>
      <c r="W51" s="10"/>
      <c r="X51" s="10"/>
    </row>
    <row r="52" spans="1:24" s="11" customFormat="1" ht="14.25" customHeight="1">
      <c r="A52" s="111"/>
      <c r="B52" s="111"/>
      <c r="C52" s="111"/>
      <c r="D52" s="112"/>
      <c r="E52" s="109" t="s">
        <v>3</v>
      </c>
      <c r="F52" s="109" t="s">
        <v>4</v>
      </c>
      <c r="G52" s="108" t="s">
        <v>55</v>
      </c>
      <c r="H52" s="112"/>
      <c r="I52" s="109" t="s">
        <v>3</v>
      </c>
      <c r="J52" s="109" t="s">
        <v>4</v>
      </c>
      <c r="K52" s="108" t="s">
        <v>55</v>
      </c>
      <c r="L52" s="109"/>
      <c r="M52" s="112"/>
      <c r="N52" s="143" t="s">
        <v>3</v>
      </c>
      <c r="O52" s="109" t="s">
        <v>4</v>
      </c>
      <c r="P52" s="108" t="s">
        <v>55</v>
      </c>
      <c r="Q52" s="13"/>
      <c r="R52" s="141"/>
      <c r="S52" s="136"/>
      <c r="T52" s="137"/>
      <c r="U52" s="10"/>
      <c r="V52" s="10"/>
      <c r="W52" s="10"/>
      <c r="X52" s="10"/>
    </row>
    <row r="53" spans="1:24" s="11" customFormat="1" ht="38.25" customHeight="1">
      <c r="A53" s="111"/>
      <c r="B53" s="111"/>
      <c r="C53" s="111"/>
      <c r="D53" s="112"/>
      <c r="E53" s="109"/>
      <c r="F53" s="109"/>
      <c r="G53" s="108"/>
      <c r="H53" s="112"/>
      <c r="I53" s="109"/>
      <c r="J53" s="109"/>
      <c r="K53" s="108"/>
      <c r="L53" s="109"/>
      <c r="M53" s="112"/>
      <c r="N53" s="143"/>
      <c r="O53" s="109"/>
      <c r="P53" s="108"/>
      <c r="Q53" s="13"/>
      <c r="R53" s="141"/>
      <c r="S53" s="136"/>
      <c r="T53" s="137"/>
      <c r="U53" s="10"/>
      <c r="V53" s="10"/>
      <c r="W53" s="10"/>
      <c r="X53" s="10"/>
    </row>
    <row r="54" spans="1:24" s="8" customFormat="1" ht="16.5">
      <c r="A54" s="117" t="s">
        <v>28</v>
      </c>
      <c r="B54" s="117"/>
      <c r="C54" s="117"/>
      <c r="D54" s="65"/>
      <c r="E54" s="66"/>
      <c r="F54" s="66"/>
      <c r="G54" s="66"/>
      <c r="H54" s="65"/>
      <c r="I54" s="66"/>
      <c r="J54" s="66"/>
      <c r="K54" s="66"/>
      <c r="L54" s="66"/>
      <c r="M54" s="67"/>
      <c r="N54" s="68"/>
      <c r="O54" s="69"/>
      <c r="P54" s="69"/>
      <c r="Q54" s="13"/>
      <c r="R54" s="17"/>
      <c r="S54" s="18"/>
      <c r="T54" s="18"/>
      <c r="U54" s="10"/>
      <c r="V54" s="10"/>
      <c r="W54" s="10"/>
      <c r="X54" s="10"/>
    </row>
    <row r="55" spans="1:24" s="11" customFormat="1" ht="16.5">
      <c r="A55" s="126" t="s">
        <v>29</v>
      </c>
      <c r="B55" s="126"/>
      <c r="C55" s="126"/>
      <c r="D55" s="47">
        <f>E55+F55</f>
        <v>15850139</v>
      </c>
      <c r="E55" s="31">
        <f>E56</f>
        <v>15689819</v>
      </c>
      <c r="F55" s="31">
        <f>F56</f>
        <v>160320</v>
      </c>
      <c r="G55" s="31">
        <f>G56</f>
        <v>157000</v>
      </c>
      <c r="H55" s="47">
        <f>I55+J55</f>
        <v>17643139</v>
      </c>
      <c r="I55" s="31">
        <f>I56</f>
        <v>16082819</v>
      </c>
      <c r="J55" s="31">
        <f>J56</f>
        <v>1560320</v>
      </c>
      <c r="K55" s="31">
        <f>K56</f>
        <v>1557000</v>
      </c>
      <c r="L55" s="31">
        <f>L56</f>
        <v>5210436</v>
      </c>
      <c r="M55" s="48">
        <f>N55+O55</f>
        <v>4397097.12</v>
      </c>
      <c r="N55" s="38">
        <f>N56</f>
        <v>4240097.12</v>
      </c>
      <c r="O55" s="38">
        <f>O56</f>
        <v>157000</v>
      </c>
      <c r="P55" s="38">
        <f>P56</f>
        <v>157000</v>
      </c>
      <c r="Q55" s="13"/>
      <c r="R55" s="19"/>
      <c r="S55" s="20"/>
      <c r="T55" s="20"/>
      <c r="U55" s="10"/>
      <c r="V55" s="10"/>
      <c r="W55" s="10"/>
      <c r="X55" s="10"/>
    </row>
    <row r="56" spans="1:24" s="11" customFormat="1" ht="18" customHeight="1">
      <c r="A56" s="144" t="s">
        <v>30</v>
      </c>
      <c r="B56" s="144"/>
      <c r="C56" s="144"/>
      <c r="D56" s="50">
        <f>E56+F56</f>
        <v>15850139</v>
      </c>
      <c r="E56" s="32">
        <v>15689819</v>
      </c>
      <c r="F56" s="32">
        <v>160320</v>
      </c>
      <c r="G56" s="32">
        <v>157000</v>
      </c>
      <c r="H56" s="50">
        <f>I56+J56</f>
        <v>17643139</v>
      </c>
      <c r="I56" s="32">
        <v>16082819</v>
      </c>
      <c r="J56" s="32">
        <v>1560320</v>
      </c>
      <c r="K56" s="32">
        <v>1557000</v>
      </c>
      <c r="L56" s="32">
        <v>5210436</v>
      </c>
      <c r="M56" s="49">
        <f>N56+O56</f>
        <v>4397097.12</v>
      </c>
      <c r="N56" s="35">
        <v>4240097.12</v>
      </c>
      <c r="O56" s="35">
        <v>157000</v>
      </c>
      <c r="P56" s="35">
        <v>157000</v>
      </c>
      <c r="Q56" s="13"/>
      <c r="R56" s="17"/>
      <c r="S56" s="18"/>
      <c r="T56" s="18"/>
      <c r="U56" s="10"/>
      <c r="V56" s="10"/>
      <c r="W56" s="10"/>
      <c r="X56" s="10"/>
    </row>
    <row r="57" spans="1:24" s="11" customFormat="1" ht="16.5">
      <c r="A57" s="126" t="s">
        <v>31</v>
      </c>
      <c r="B57" s="126"/>
      <c r="C57" s="126"/>
      <c r="D57" s="47">
        <f>E57+F57</f>
        <v>723076</v>
      </c>
      <c r="E57" s="31">
        <f>E58</f>
        <v>723076</v>
      </c>
      <c r="F57" s="31">
        <v>0</v>
      </c>
      <c r="G57" s="31">
        <v>0</v>
      </c>
      <c r="H57" s="47">
        <f>I57+J57</f>
        <v>723076</v>
      </c>
      <c r="I57" s="31">
        <f>I58</f>
        <v>723076</v>
      </c>
      <c r="J57" s="31">
        <f>J58</f>
        <v>0</v>
      </c>
      <c r="K57" s="31">
        <f>K58</f>
        <v>0</v>
      </c>
      <c r="L57" s="31">
        <f>L58</f>
        <v>181421</v>
      </c>
      <c r="M57" s="48">
        <f>N57+O57</f>
        <v>166485.38</v>
      </c>
      <c r="N57" s="38">
        <f>N58</f>
        <v>166485.38</v>
      </c>
      <c r="O57" s="38">
        <f>O58</f>
        <v>0</v>
      </c>
      <c r="P57" s="38">
        <f>P58</f>
        <v>0</v>
      </c>
      <c r="Q57" s="13"/>
      <c r="R57" s="19"/>
      <c r="S57" s="20"/>
      <c r="T57" s="20"/>
      <c r="U57" s="10"/>
      <c r="V57" s="10"/>
      <c r="W57" s="10"/>
      <c r="X57" s="10"/>
    </row>
    <row r="58" spans="1:24" s="11" customFormat="1" ht="18" customHeight="1">
      <c r="A58" s="144" t="s">
        <v>32</v>
      </c>
      <c r="B58" s="144"/>
      <c r="C58" s="144"/>
      <c r="D58" s="50">
        <f>E58</f>
        <v>723076</v>
      </c>
      <c r="E58" s="32">
        <v>723076</v>
      </c>
      <c r="F58" s="32"/>
      <c r="G58" s="32"/>
      <c r="H58" s="50">
        <f>I58</f>
        <v>723076</v>
      </c>
      <c r="I58" s="32">
        <f>E58</f>
        <v>723076</v>
      </c>
      <c r="J58" s="32">
        <v>0</v>
      </c>
      <c r="K58" s="32"/>
      <c r="L58" s="32">
        <v>181421</v>
      </c>
      <c r="M58" s="49">
        <f>N58</f>
        <v>166485.38</v>
      </c>
      <c r="N58" s="35">
        <v>166485.38</v>
      </c>
      <c r="O58" s="35"/>
      <c r="P58" s="35"/>
      <c r="Q58" s="13"/>
      <c r="R58" s="17"/>
      <c r="S58" s="18"/>
      <c r="T58" s="18"/>
      <c r="U58" s="10"/>
      <c r="V58" s="10"/>
      <c r="W58" s="10"/>
      <c r="X58" s="10"/>
    </row>
    <row r="59" spans="1:24" s="11" customFormat="1" ht="31.5" customHeight="1">
      <c r="A59" s="131" t="s">
        <v>33</v>
      </c>
      <c r="B59" s="131"/>
      <c r="C59" s="131"/>
      <c r="D59" s="47">
        <f>E59+F59</f>
        <v>128712182</v>
      </c>
      <c r="E59" s="31">
        <f>SUM(E60:E78)</f>
        <v>128394901</v>
      </c>
      <c r="F59" s="31">
        <f>SUM(F60:F78)</f>
        <v>317281</v>
      </c>
      <c r="G59" s="31">
        <f>SUM(G60:G78)</f>
        <v>0</v>
      </c>
      <c r="H59" s="70">
        <f>I59+J59</f>
        <v>128827528.75</v>
      </c>
      <c r="I59" s="31">
        <f>SUM(I60:I78)</f>
        <v>128504101</v>
      </c>
      <c r="J59" s="31">
        <f>SUM(J60:J78)</f>
        <v>323427.75</v>
      </c>
      <c r="K59" s="31">
        <f>SUM(K60:K78)</f>
        <v>0</v>
      </c>
      <c r="L59" s="31">
        <f>SUM(L60:L78)</f>
        <v>30039538.5</v>
      </c>
      <c r="M59" s="48">
        <f aca="true" t="shared" si="7" ref="M59:M68">N59+O59</f>
        <v>29973263.01</v>
      </c>
      <c r="N59" s="38">
        <f>N78+N77+N76+N75+N74+N73+N72+N71+N70+N69+N68+N67+N66+N65++N64+N63+N62+N61+N60</f>
        <v>29897654.630000003</v>
      </c>
      <c r="O59" s="38">
        <f>O78+O77+O76+O75+O74+O73+O72+O71+O70+O69+O68+O67+O66+O65++O64+O63+O62+O61+O60</f>
        <v>75608.38</v>
      </c>
      <c r="P59" s="38">
        <f>P78+P77+P76+P75+P74+P73+P72+P71+P70+P69+P68+P67+P66+P65++P64+P63+P62+P61+P60</f>
        <v>0</v>
      </c>
      <c r="Q59" s="13"/>
      <c r="R59" s="19"/>
      <c r="S59" s="20"/>
      <c r="T59" s="20"/>
      <c r="U59" s="10"/>
      <c r="V59" s="10"/>
      <c r="W59" s="10"/>
      <c r="X59" s="10"/>
    </row>
    <row r="60" spans="1:24" s="11" customFormat="1" ht="21" customHeight="1">
      <c r="A60" s="144" t="s">
        <v>34</v>
      </c>
      <c r="B60" s="144"/>
      <c r="C60" s="144"/>
      <c r="D60" s="50">
        <f>E60+F60</f>
        <v>1139850</v>
      </c>
      <c r="E60" s="32">
        <v>1139850</v>
      </c>
      <c r="F60" s="32"/>
      <c r="G60" s="32"/>
      <c r="H60" s="50">
        <f>I60+J60</f>
        <v>1139850</v>
      </c>
      <c r="I60" s="32">
        <f>E60</f>
        <v>1139850</v>
      </c>
      <c r="J60" s="32"/>
      <c r="K60" s="32"/>
      <c r="L60" s="32">
        <v>203129.42</v>
      </c>
      <c r="M60" s="49">
        <f t="shared" si="7"/>
        <v>203119.42</v>
      </c>
      <c r="N60" s="35">
        <v>203119.42</v>
      </c>
      <c r="O60" s="35"/>
      <c r="P60" s="35"/>
      <c r="Q60" s="13"/>
      <c r="R60" s="17"/>
      <c r="S60" s="18"/>
      <c r="T60" s="18"/>
      <c r="U60" s="10"/>
      <c r="V60" s="10"/>
      <c r="W60" s="10"/>
      <c r="X60" s="10"/>
    </row>
    <row r="61" spans="1:24" s="11" customFormat="1" ht="19.5" customHeight="1">
      <c r="A61" s="144" t="s">
        <v>61</v>
      </c>
      <c r="B61" s="144"/>
      <c r="C61" s="144"/>
      <c r="D61" s="50">
        <f aca="true" t="shared" si="8" ref="D61:D67">E61</f>
        <v>1088900</v>
      </c>
      <c r="E61" s="32">
        <v>1088900</v>
      </c>
      <c r="F61" s="32"/>
      <c r="G61" s="32"/>
      <c r="H61" s="50">
        <f aca="true" t="shared" si="9" ref="H61:H67">I61</f>
        <v>1088960</v>
      </c>
      <c r="I61" s="32">
        <v>1088960</v>
      </c>
      <c r="J61" s="32"/>
      <c r="K61" s="32"/>
      <c r="L61" s="32">
        <v>252555.73</v>
      </c>
      <c r="M61" s="49">
        <f t="shared" si="7"/>
        <v>252547.78</v>
      </c>
      <c r="N61" s="35">
        <v>252547.78</v>
      </c>
      <c r="O61" s="35"/>
      <c r="P61" s="35"/>
      <c r="Q61" s="13"/>
      <c r="R61" s="17"/>
      <c r="S61" s="18"/>
      <c r="T61" s="18"/>
      <c r="U61" s="10"/>
      <c r="V61" s="10"/>
      <c r="W61" s="10"/>
      <c r="X61" s="10"/>
    </row>
    <row r="62" spans="1:24" s="11" customFormat="1" ht="21" customHeight="1">
      <c r="A62" s="144" t="s">
        <v>35</v>
      </c>
      <c r="B62" s="144"/>
      <c r="C62" s="144"/>
      <c r="D62" s="50">
        <f t="shared" si="8"/>
        <v>63168830</v>
      </c>
      <c r="E62" s="32">
        <v>63168830</v>
      </c>
      <c r="F62" s="32"/>
      <c r="G62" s="32"/>
      <c r="H62" s="50">
        <f t="shared" si="9"/>
        <v>63168830</v>
      </c>
      <c r="I62" s="32">
        <f>E62</f>
        <v>63168830</v>
      </c>
      <c r="J62" s="32"/>
      <c r="K62" s="32"/>
      <c r="L62" s="32">
        <v>14658840.03</v>
      </c>
      <c r="M62" s="49">
        <f t="shared" si="7"/>
        <v>14658810.82</v>
      </c>
      <c r="N62" s="35">
        <v>14658810.82</v>
      </c>
      <c r="O62" s="35"/>
      <c r="P62" s="35"/>
      <c r="Q62" s="13"/>
      <c r="R62" s="17"/>
      <c r="S62" s="18"/>
      <c r="T62" s="18"/>
      <c r="U62" s="10"/>
      <c r="V62" s="10"/>
      <c r="W62" s="10"/>
      <c r="X62" s="10"/>
    </row>
    <row r="63" spans="1:24" s="11" customFormat="1" ht="19.5" customHeight="1">
      <c r="A63" s="148" t="s">
        <v>36</v>
      </c>
      <c r="B63" s="148"/>
      <c r="C63" s="148"/>
      <c r="D63" s="50">
        <f t="shared" si="8"/>
        <v>7693400</v>
      </c>
      <c r="E63" s="32">
        <v>7693400</v>
      </c>
      <c r="F63" s="32"/>
      <c r="G63" s="32"/>
      <c r="H63" s="50">
        <f t="shared" si="9"/>
        <v>7693400</v>
      </c>
      <c r="I63" s="32">
        <f>E63</f>
        <v>7693400</v>
      </c>
      <c r="J63" s="32"/>
      <c r="K63" s="32"/>
      <c r="L63" s="32">
        <v>1561076.45</v>
      </c>
      <c r="M63" s="49">
        <f t="shared" si="7"/>
        <v>1560976.45</v>
      </c>
      <c r="N63" s="35">
        <v>1560976.45</v>
      </c>
      <c r="O63" s="35"/>
      <c r="P63" s="35"/>
      <c r="Q63" s="13"/>
      <c r="R63" s="17"/>
      <c r="S63" s="18"/>
      <c r="T63" s="18"/>
      <c r="U63" s="10"/>
      <c r="V63" s="10"/>
      <c r="W63" s="10"/>
      <c r="X63" s="10"/>
    </row>
    <row r="64" spans="1:24" s="11" customFormat="1" ht="20.25" customHeight="1">
      <c r="A64" s="144" t="s">
        <v>37</v>
      </c>
      <c r="B64" s="144"/>
      <c r="C64" s="144"/>
      <c r="D64" s="50">
        <f t="shared" si="8"/>
        <v>11085800</v>
      </c>
      <c r="E64" s="32">
        <v>11085800</v>
      </c>
      <c r="F64" s="32"/>
      <c r="G64" s="32"/>
      <c r="H64" s="50">
        <f t="shared" si="9"/>
        <v>11085740</v>
      </c>
      <c r="I64" s="32">
        <v>11085740</v>
      </c>
      <c r="J64" s="32"/>
      <c r="K64" s="32"/>
      <c r="L64" s="32">
        <v>2108704.23</v>
      </c>
      <c r="M64" s="49">
        <f t="shared" si="7"/>
        <v>2108688.64</v>
      </c>
      <c r="N64" s="35">
        <v>2108688.64</v>
      </c>
      <c r="O64" s="35"/>
      <c r="P64" s="35"/>
      <c r="Q64" s="13"/>
      <c r="R64" s="17"/>
      <c r="S64" s="18"/>
      <c r="T64" s="18"/>
      <c r="U64" s="10"/>
      <c r="V64" s="10"/>
      <c r="W64" s="10"/>
      <c r="X64" s="10"/>
    </row>
    <row r="65" spans="1:24" s="11" customFormat="1" ht="19.5" customHeight="1">
      <c r="A65" s="144" t="s">
        <v>38</v>
      </c>
      <c r="B65" s="144"/>
      <c r="C65" s="144"/>
      <c r="D65" s="50">
        <f t="shared" si="8"/>
        <v>696665</v>
      </c>
      <c r="E65" s="32">
        <v>696665</v>
      </c>
      <c r="F65" s="32"/>
      <c r="G65" s="32"/>
      <c r="H65" s="50">
        <f t="shared" si="9"/>
        <v>696665</v>
      </c>
      <c r="I65" s="32">
        <f>E65</f>
        <v>696665</v>
      </c>
      <c r="J65" s="32"/>
      <c r="K65" s="32"/>
      <c r="L65" s="32">
        <v>84822.59</v>
      </c>
      <c r="M65" s="49">
        <f t="shared" si="7"/>
        <v>84808.59</v>
      </c>
      <c r="N65" s="35">
        <v>84808.59</v>
      </c>
      <c r="O65" s="35"/>
      <c r="P65" s="35"/>
      <c r="Q65" s="13"/>
      <c r="R65" s="17"/>
      <c r="S65" s="18"/>
      <c r="T65" s="18"/>
      <c r="U65" s="10"/>
      <c r="V65" s="10"/>
      <c r="W65" s="10"/>
      <c r="X65" s="10"/>
    </row>
    <row r="66" spans="1:24" s="11" customFormat="1" ht="18.75" customHeight="1">
      <c r="A66" s="144" t="s">
        <v>39</v>
      </c>
      <c r="B66" s="144"/>
      <c r="C66" s="144"/>
      <c r="D66" s="50">
        <f t="shared" si="8"/>
        <v>82500</v>
      </c>
      <c r="E66" s="32">
        <v>82500</v>
      </c>
      <c r="F66" s="32"/>
      <c r="G66" s="32"/>
      <c r="H66" s="50">
        <f t="shared" si="9"/>
        <v>82500</v>
      </c>
      <c r="I66" s="32">
        <f>E66</f>
        <v>82500</v>
      </c>
      <c r="J66" s="32"/>
      <c r="K66" s="32"/>
      <c r="L66" s="32">
        <v>10320</v>
      </c>
      <c r="M66" s="49">
        <f t="shared" si="7"/>
        <v>10320</v>
      </c>
      <c r="N66" s="35">
        <v>10320</v>
      </c>
      <c r="O66" s="35"/>
      <c r="P66" s="35"/>
      <c r="Q66" s="13"/>
      <c r="R66" s="17"/>
      <c r="S66" s="18"/>
      <c r="T66" s="18"/>
      <c r="U66" s="10"/>
      <c r="V66" s="10"/>
      <c r="W66" s="10"/>
      <c r="X66" s="10"/>
    </row>
    <row r="67" spans="1:24" s="11" customFormat="1" ht="22.5" customHeight="1">
      <c r="A67" s="144" t="s">
        <v>40</v>
      </c>
      <c r="B67" s="144"/>
      <c r="C67" s="144"/>
      <c r="D67" s="50">
        <f t="shared" si="8"/>
        <v>7178655</v>
      </c>
      <c r="E67" s="32">
        <v>7178655</v>
      </c>
      <c r="F67" s="32"/>
      <c r="G67" s="32"/>
      <c r="H67" s="50">
        <f t="shared" si="9"/>
        <v>7178655</v>
      </c>
      <c r="I67" s="32">
        <f>E67</f>
        <v>7178655</v>
      </c>
      <c r="J67" s="32"/>
      <c r="K67" s="32"/>
      <c r="L67" s="32">
        <v>2281307.31</v>
      </c>
      <c r="M67" s="49">
        <f t="shared" si="7"/>
        <v>2281287.31</v>
      </c>
      <c r="N67" s="35">
        <v>2281287.31</v>
      </c>
      <c r="O67" s="35"/>
      <c r="P67" s="35"/>
      <c r="Q67" s="13"/>
      <c r="R67" s="17"/>
      <c r="S67" s="18"/>
      <c r="T67" s="18"/>
      <c r="U67" s="10"/>
      <c r="V67" s="10"/>
      <c r="W67" s="10"/>
      <c r="X67" s="10"/>
    </row>
    <row r="68" spans="1:24" s="11" customFormat="1" ht="20.25" customHeight="1">
      <c r="A68" s="144" t="s">
        <v>41</v>
      </c>
      <c r="B68" s="144"/>
      <c r="C68" s="144"/>
      <c r="D68" s="50">
        <f aca="true" t="shared" si="10" ref="D68:D75">E68+F68</f>
        <v>417200</v>
      </c>
      <c r="E68" s="32">
        <v>417200</v>
      </c>
      <c r="F68" s="32"/>
      <c r="G68" s="32"/>
      <c r="H68" s="50">
        <f aca="true" t="shared" si="11" ref="H68:H75">I68+J68</f>
        <v>526400</v>
      </c>
      <c r="I68" s="32">
        <v>526400</v>
      </c>
      <c r="J68" s="32"/>
      <c r="K68" s="32"/>
      <c r="L68" s="32">
        <v>259653</v>
      </c>
      <c r="M68" s="49">
        <f t="shared" si="7"/>
        <v>257406.32</v>
      </c>
      <c r="N68" s="35">
        <v>257406.32</v>
      </c>
      <c r="O68" s="35"/>
      <c r="P68" s="35"/>
      <c r="Q68" s="13"/>
      <c r="R68" s="17"/>
      <c r="S68" s="18"/>
      <c r="T68" s="18"/>
      <c r="U68" s="10"/>
      <c r="V68" s="10"/>
      <c r="W68" s="10"/>
      <c r="X68" s="10"/>
    </row>
    <row r="69" spans="1:24" s="11" customFormat="1" ht="34.5" customHeight="1">
      <c r="A69" s="145" t="s">
        <v>62</v>
      </c>
      <c r="B69" s="146"/>
      <c r="C69" s="147"/>
      <c r="D69" s="50">
        <f>E69+F69</f>
        <v>3100500</v>
      </c>
      <c r="E69" s="32">
        <v>3100500</v>
      </c>
      <c r="F69" s="32"/>
      <c r="G69" s="32"/>
      <c r="H69" s="50">
        <f>I69+J69</f>
        <v>3100500</v>
      </c>
      <c r="I69" s="32">
        <f aca="true" t="shared" si="12" ref="I69:I78">E69</f>
        <v>3100500</v>
      </c>
      <c r="J69" s="32"/>
      <c r="K69" s="32"/>
      <c r="L69" s="32">
        <v>697188.37</v>
      </c>
      <c r="M69" s="49">
        <f>N69+O69</f>
        <v>685049.82</v>
      </c>
      <c r="N69" s="35">
        <v>685049.82</v>
      </c>
      <c r="O69" s="35"/>
      <c r="P69" s="35"/>
      <c r="Q69" s="13"/>
      <c r="R69" s="17"/>
      <c r="S69" s="18"/>
      <c r="T69" s="18"/>
      <c r="U69" s="10"/>
      <c r="V69" s="10"/>
      <c r="W69" s="10"/>
      <c r="X69" s="10"/>
    </row>
    <row r="70" spans="1:24" s="11" customFormat="1" ht="20.25" customHeight="1">
      <c r="A70" s="145" t="s">
        <v>63</v>
      </c>
      <c r="B70" s="146"/>
      <c r="C70" s="147"/>
      <c r="D70" s="50">
        <f>E70+F70</f>
        <v>24167</v>
      </c>
      <c r="E70" s="32">
        <v>24167</v>
      </c>
      <c r="F70" s="32"/>
      <c r="G70" s="32"/>
      <c r="H70" s="50">
        <f>I70+J70</f>
        <v>30313.75</v>
      </c>
      <c r="I70" s="32">
        <f t="shared" si="12"/>
        <v>24167</v>
      </c>
      <c r="J70" s="32">
        <v>6146.75</v>
      </c>
      <c r="K70" s="32"/>
      <c r="L70" s="32">
        <v>7430</v>
      </c>
      <c r="M70" s="49">
        <f>N70+O70</f>
        <v>12293.51</v>
      </c>
      <c r="N70" s="35">
        <v>6146.76</v>
      </c>
      <c r="O70" s="35">
        <v>6146.75</v>
      </c>
      <c r="P70" s="35"/>
      <c r="Q70" s="13"/>
      <c r="R70" s="17"/>
      <c r="S70" s="18"/>
      <c r="T70" s="18"/>
      <c r="U70" s="10"/>
      <c r="V70" s="10"/>
      <c r="W70" s="10"/>
      <c r="X70" s="10"/>
    </row>
    <row r="71" spans="1:24" s="11" customFormat="1" ht="22.5" customHeight="1">
      <c r="A71" s="144" t="s">
        <v>42</v>
      </c>
      <c r="B71" s="144"/>
      <c r="C71" s="144"/>
      <c r="D71" s="50">
        <f t="shared" si="10"/>
        <v>20190</v>
      </c>
      <c r="E71" s="32">
        <v>20190</v>
      </c>
      <c r="F71" s="32"/>
      <c r="G71" s="32"/>
      <c r="H71" s="50">
        <f t="shared" si="11"/>
        <v>20190</v>
      </c>
      <c r="I71" s="32">
        <f t="shared" si="12"/>
        <v>20190</v>
      </c>
      <c r="J71" s="32"/>
      <c r="K71" s="32"/>
      <c r="L71" s="32">
        <v>1867.5</v>
      </c>
      <c r="M71" s="49">
        <f>N71</f>
        <v>1713.22</v>
      </c>
      <c r="N71" s="35">
        <v>1713.22</v>
      </c>
      <c r="O71" s="35"/>
      <c r="P71" s="35"/>
      <c r="Q71" s="13"/>
      <c r="R71" s="17"/>
      <c r="S71" s="21"/>
      <c r="T71" s="18"/>
      <c r="U71" s="10"/>
      <c r="V71" s="10"/>
      <c r="W71" s="10"/>
      <c r="X71" s="10"/>
    </row>
    <row r="72" spans="1:24" s="11" customFormat="1" ht="21.75" customHeight="1">
      <c r="A72" s="148" t="s">
        <v>43</v>
      </c>
      <c r="B72" s="148"/>
      <c r="C72" s="148"/>
      <c r="D72" s="50">
        <f t="shared" si="10"/>
        <v>3100</v>
      </c>
      <c r="E72" s="32">
        <v>3100</v>
      </c>
      <c r="F72" s="32"/>
      <c r="G72" s="32"/>
      <c r="H72" s="50">
        <f t="shared" si="11"/>
        <v>3100</v>
      </c>
      <c r="I72" s="32">
        <f t="shared" si="12"/>
        <v>3100</v>
      </c>
      <c r="J72" s="32"/>
      <c r="K72" s="32"/>
      <c r="L72" s="32">
        <v>0</v>
      </c>
      <c r="M72" s="49">
        <f aca="true" t="shared" si="13" ref="M72:M78">N72+O72</f>
        <v>0</v>
      </c>
      <c r="N72" s="35">
        <v>0</v>
      </c>
      <c r="O72" s="35"/>
      <c r="P72" s="35"/>
      <c r="Q72" s="13"/>
      <c r="R72" s="17"/>
      <c r="S72" s="18"/>
      <c r="T72" s="18"/>
      <c r="U72" s="10"/>
      <c r="V72" s="10"/>
      <c r="W72" s="10"/>
      <c r="X72" s="10"/>
    </row>
    <row r="73" spans="1:24" s="11" customFormat="1" ht="35.25" customHeight="1">
      <c r="A73" s="148" t="s">
        <v>44</v>
      </c>
      <c r="B73" s="148"/>
      <c r="C73" s="148"/>
      <c r="D73" s="50">
        <f t="shared" si="10"/>
        <v>1000</v>
      </c>
      <c r="E73" s="32">
        <v>1000</v>
      </c>
      <c r="F73" s="32"/>
      <c r="G73" s="32"/>
      <c r="H73" s="50">
        <f t="shared" si="11"/>
        <v>1000</v>
      </c>
      <c r="I73" s="32">
        <f t="shared" si="12"/>
        <v>1000</v>
      </c>
      <c r="J73" s="32"/>
      <c r="K73" s="32"/>
      <c r="L73" s="32">
        <v>1000</v>
      </c>
      <c r="M73" s="49">
        <f t="shared" si="13"/>
        <v>1000</v>
      </c>
      <c r="N73" s="35">
        <v>1000</v>
      </c>
      <c r="O73" s="35"/>
      <c r="P73" s="35"/>
      <c r="Q73" s="13"/>
      <c r="R73" s="17"/>
      <c r="S73" s="18"/>
      <c r="T73" s="18"/>
      <c r="U73" s="10"/>
      <c r="V73" s="10"/>
      <c r="W73" s="10"/>
      <c r="X73" s="10"/>
    </row>
    <row r="74" spans="1:24" s="11" customFormat="1" ht="19.5" customHeight="1">
      <c r="A74" s="148" t="s">
        <v>45</v>
      </c>
      <c r="B74" s="148"/>
      <c r="C74" s="148"/>
      <c r="D74" s="50">
        <f t="shared" si="10"/>
        <v>5710</v>
      </c>
      <c r="E74" s="32">
        <v>5710</v>
      </c>
      <c r="F74" s="32"/>
      <c r="G74" s="32"/>
      <c r="H74" s="50">
        <f t="shared" si="11"/>
        <v>5710</v>
      </c>
      <c r="I74" s="32">
        <f t="shared" si="12"/>
        <v>5710</v>
      </c>
      <c r="J74" s="32"/>
      <c r="K74" s="32"/>
      <c r="L74" s="32">
        <v>0</v>
      </c>
      <c r="M74" s="49">
        <f t="shared" si="13"/>
        <v>0</v>
      </c>
      <c r="N74" s="35">
        <v>0</v>
      </c>
      <c r="O74" s="35"/>
      <c r="P74" s="35"/>
      <c r="Q74" s="13"/>
      <c r="R74" s="17"/>
      <c r="S74" s="18"/>
      <c r="T74" s="18"/>
      <c r="U74" s="10"/>
      <c r="V74" s="10"/>
      <c r="W74" s="10"/>
      <c r="X74" s="10"/>
    </row>
    <row r="75" spans="1:24" s="11" customFormat="1" ht="34.5" customHeight="1">
      <c r="A75" s="148" t="s">
        <v>46</v>
      </c>
      <c r="B75" s="148"/>
      <c r="C75" s="148"/>
      <c r="D75" s="50">
        <f t="shared" si="10"/>
        <v>10701596</v>
      </c>
      <c r="E75" s="32">
        <v>10384315</v>
      </c>
      <c r="F75" s="32">
        <v>317281</v>
      </c>
      <c r="G75" s="32"/>
      <c r="H75" s="50">
        <f t="shared" si="11"/>
        <v>10701596</v>
      </c>
      <c r="I75" s="32">
        <f t="shared" si="12"/>
        <v>10384315</v>
      </c>
      <c r="J75" s="32">
        <f>F75</f>
        <v>317281</v>
      </c>
      <c r="K75" s="32"/>
      <c r="L75" s="32">
        <v>2599159</v>
      </c>
      <c r="M75" s="49">
        <f>N75+O75</f>
        <v>2554773.36</v>
      </c>
      <c r="N75" s="35">
        <v>2485311.73</v>
      </c>
      <c r="O75" s="35">
        <v>69461.63</v>
      </c>
      <c r="P75" s="35"/>
      <c r="Q75" s="13"/>
      <c r="R75" s="17"/>
      <c r="S75" s="21"/>
      <c r="T75" s="18"/>
      <c r="U75" s="10"/>
      <c r="V75" s="10"/>
      <c r="W75" s="10"/>
      <c r="X75" s="10"/>
    </row>
    <row r="76" spans="1:24" s="11" customFormat="1" ht="66" customHeight="1">
      <c r="A76" s="148" t="s">
        <v>47</v>
      </c>
      <c r="B76" s="148"/>
      <c r="C76" s="148"/>
      <c r="D76" s="50">
        <f>E76</f>
        <v>305900</v>
      </c>
      <c r="E76" s="32">
        <v>305900</v>
      </c>
      <c r="F76" s="32"/>
      <c r="G76" s="32"/>
      <c r="H76" s="50">
        <f>I76</f>
        <v>305900</v>
      </c>
      <c r="I76" s="32">
        <f t="shared" si="12"/>
        <v>305900</v>
      </c>
      <c r="J76" s="32"/>
      <c r="K76" s="32"/>
      <c r="L76" s="32">
        <v>77880</v>
      </c>
      <c r="M76" s="49">
        <f t="shared" si="13"/>
        <v>72330.99</v>
      </c>
      <c r="N76" s="35">
        <v>72330.99</v>
      </c>
      <c r="O76" s="35"/>
      <c r="P76" s="35"/>
      <c r="Q76" s="13"/>
      <c r="R76" s="17"/>
      <c r="S76" s="18"/>
      <c r="T76" s="18"/>
      <c r="U76" s="10"/>
      <c r="V76" s="10"/>
      <c r="W76" s="10"/>
      <c r="X76" s="10"/>
    </row>
    <row r="77" spans="1:24" s="11" customFormat="1" ht="36" customHeight="1">
      <c r="A77" s="148" t="s">
        <v>48</v>
      </c>
      <c r="B77" s="148"/>
      <c r="C77" s="148"/>
      <c r="D77" s="50">
        <f>E77+F77</f>
        <v>2645319</v>
      </c>
      <c r="E77" s="32">
        <v>2645319</v>
      </c>
      <c r="F77" s="32"/>
      <c r="G77" s="32"/>
      <c r="H77" s="50">
        <f aca="true" t="shared" si="14" ref="H77:H82">I77+J77</f>
        <v>2645319</v>
      </c>
      <c r="I77" s="32">
        <f t="shared" si="12"/>
        <v>2645319</v>
      </c>
      <c r="J77" s="32"/>
      <c r="K77" s="32"/>
      <c r="L77" s="32">
        <v>531449</v>
      </c>
      <c r="M77" s="49">
        <f>N77+O77</f>
        <v>525023.55</v>
      </c>
      <c r="N77" s="35">
        <v>525023.55</v>
      </c>
      <c r="O77" s="35"/>
      <c r="P77" s="35"/>
      <c r="Q77" s="13"/>
      <c r="R77" s="17"/>
      <c r="S77" s="18"/>
      <c r="T77" s="18"/>
      <c r="U77" s="10"/>
      <c r="V77" s="10"/>
      <c r="W77" s="10"/>
      <c r="X77" s="10"/>
    </row>
    <row r="78" spans="1:24" s="11" customFormat="1" ht="36.75" customHeight="1">
      <c r="A78" s="148" t="s">
        <v>49</v>
      </c>
      <c r="B78" s="148"/>
      <c r="C78" s="148"/>
      <c r="D78" s="50">
        <f>E78</f>
        <v>19352900</v>
      </c>
      <c r="E78" s="32">
        <v>19352900</v>
      </c>
      <c r="F78" s="32"/>
      <c r="G78" s="32"/>
      <c r="H78" s="50">
        <f t="shared" si="14"/>
        <v>19352900</v>
      </c>
      <c r="I78" s="32">
        <f t="shared" si="12"/>
        <v>19352900</v>
      </c>
      <c r="J78" s="32"/>
      <c r="K78" s="32"/>
      <c r="L78" s="32">
        <v>4703155.87</v>
      </c>
      <c r="M78" s="49">
        <f t="shared" si="13"/>
        <v>4703113.23</v>
      </c>
      <c r="N78" s="35">
        <v>4703113.23</v>
      </c>
      <c r="O78" s="35"/>
      <c r="P78" s="35"/>
      <c r="Q78" s="13"/>
      <c r="R78" s="17"/>
      <c r="S78" s="18"/>
      <c r="T78" s="18"/>
      <c r="U78" s="10"/>
      <c r="V78" s="10"/>
      <c r="W78" s="10"/>
      <c r="X78" s="10"/>
    </row>
    <row r="79" spans="1:24" s="11" customFormat="1" ht="20.25" customHeight="1">
      <c r="A79" s="126" t="s">
        <v>50</v>
      </c>
      <c r="B79" s="126"/>
      <c r="C79" s="126"/>
      <c r="D79" s="47">
        <f aca="true" t="shared" si="15" ref="D79:D86">E79+F79</f>
        <v>41400</v>
      </c>
      <c r="E79" s="31">
        <f>E80</f>
        <v>41400</v>
      </c>
      <c r="F79" s="31">
        <f>F80</f>
        <v>0</v>
      </c>
      <c r="G79" s="31">
        <f>G80</f>
        <v>0</v>
      </c>
      <c r="H79" s="47">
        <f t="shared" si="14"/>
        <v>41400</v>
      </c>
      <c r="I79" s="31">
        <f>I80</f>
        <v>41400</v>
      </c>
      <c r="J79" s="31">
        <f>J80</f>
        <v>0</v>
      </c>
      <c r="K79" s="31">
        <f>K80</f>
        <v>0</v>
      </c>
      <c r="L79" s="31">
        <f>L80</f>
        <v>8000</v>
      </c>
      <c r="M79" s="48">
        <f aca="true" t="shared" si="16" ref="M79:M85">N79+O79</f>
        <v>5500</v>
      </c>
      <c r="N79" s="38">
        <f>N80</f>
        <v>5500</v>
      </c>
      <c r="O79" s="38">
        <f>O80</f>
        <v>0</v>
      </c>
      <c r="P79" s="38">
        <f>P80</f>
        <v>0</v>
      </c>
      <c r="Q79" s="13"/>
      <c r="R79" s="19"/>
      <c r="S79" s="20"/>
      <c r="T79" s="20"/>
      <c r="U79" s="10"/>
      <c r="V79" s="10"/>
      <c r="W79" s="10"/>
      <c r="X79" s="10"/>
    </row>
    <row r="80" spans="1:24" s="11" customFormat="1" ht="33.75" customHeight="1">
      <c r="A80" s="148" t="s">
        <v>74</v>
      </c>
      <c r="B80" s="148"/>
      <c r="C80" s="148"/>
      <c r="D80" s="50">
        <f t="shared" si="15"/>
        <v>41400</v>
      </c>
      <c r="E80" s="32">
        <v>41400</v>
      </c>
      <c r="F80" s="32"/>
      <c r="G80" s="32"/>
      <c r="H80" s="50">
        <f t="shared" si="14"/>
        <v>41400</v>
      </c>
      <c r="I80" s="32">
        <f>E80</f>
        <v>41400</v>
      </c>
      <c r="J80" s="32"/>
      <c r="K80" s="32"/>
      <c r="L80" s="32">
        <v>8000</v>
      </c>
      <c r="M80" s="49">
        <f t="shared" si="16"/>
        <v>5500</v>
      </c>
      <c r="N80" s="35">
        <v>5500</v>
      </c>
      <c r="O80" s="35"/>
      <c r="P80" s="35"/>
      <c r="Q80" s="13"/>
      <c r="R80" s="17"/>
      <c r="S80" s="18"/>
      <c r="T80" s="18"/>
      <c r="U80" s="10"/>
      <c r="V80" s="10"/>
      <c r="W80" s="10"/>
      <c r="X80" s="10"/>
    </row>
    <row r="81" spans="1:24" s="11" customFormat="1" ht="20.25" customHeight="1">
      <c r="A81" s="155" t="s">
        <v>51</v>
      </c>
      <c r="B81" s="155"/>
      <c r="C81" s="155"/>
      <c r="D81" s="47">
        <f t="shared" si="15"/>
        <v>12243100</v>
      </c>
      <c r="E81" s="31">
        <f>E82+E83</f>
        <v>9867680</v>
      </c>
      <c r="F81" s="31">
        <f>F82+F83</f>
        <v>2375420</v>
      </c>
      <c r="G81" s="31">
        <f>G82+G83</f>
        <v>1400000</v>
      </c>
      <c r="H81" s="47">
        <f>I81+J81</f>
        <v>12251648</v>
      </c>
      <c r="I81" s="31">
        <f>I82+I83</f>
        <v>9867680</v>
      </c>
      <c r="J81" s="31">
        <f>J82+J83</f>
        <v>2383968</v>
      </c>
      <c r="K81" s="31">
        <f>K82+K83</f>
        <v>1400000</v>
      </c>
      <c r="L81" s="31">
        <f>L82+L83</f>
        <v>2656559</v>
      </c>
      <c r="M81" s="48">
        <f t="shared" si="16"/>
        <v>2672484.44</v>
      </c>
      <c r="N81" s="38">
        <f>N82+N83</f>
        <v>2494936.05</v>
      </c>
      <c r="O81" s="38">
        <f>O82+O83</f>
        <v>177548.39</v>
      </c>
      <c r="P81" s="38">
        <f>P82+P83</f>
        <v>0</v>
      </c>
      <c r="Q81" s="13"/>
      <c r="R81" s="19"/>
      <c r="S81" s="20"/>
      <c r="T81" s="20"/>
      <c r="U81" s="10"/>
      <c r="V81" s="10"/>
      <c r="W81" s="10"/>
      <c r="X81" s="10"/>
    </row>
    <row r="82" spans="1:24" s="11" customFormat="1" ht="21.75" customHeight="1">
      <c r="A82" s="144" t="s">
        <v>52</v>
      </c>
      <c r="B82" s="144"/>
      <c r="C82" s="144"/>
      <c r="D82" s="50">
        <f t="shared" si="15"/>
        <v>67000</v>
      </c>
      <c r="E82" s="32">
        <v>67000</v>
      </c>
      <c r="F82" s="32"/>
      <c r="G82" s="32"/>
      <c r="H82" s="50">
        <f t="shared" si="14"/>
        <v>67000</v>
      </c>
      <c r="I82" s="32">
        <f>E82</f>
        <v>67000</v>
      </c>
      <c r="J82" s="32"/>
      <c r="K82" s="32"/>
      <c r="L82" s="32">
        <v>14500</v>
      </c>
      <c r="M82" s="49">
        <f t="shared" si="16"/>
        <v>14500</v>
      </c>
      <c r="N82" s="35">
        <v>14500</v>
      </c>
      <c r="O82" s="35"/>
      <c r="P82" s="35"/>
      <c r="Q82" s="13"/>
      <c r="R82" s="17"/>
      <c r="S82" s="18"/>
      <c r="T82" s="18"/>
      <c r="U82" s="10"/>
      <c r="V82" s="10"/>
      <c r="W82" s="10"/>
      <c r="X82" s="10"/>
    </row>
    <row r="83" spans="1:24" s="11" customFormat="1" ht="36" customHeight="1">
      <c r="A83" s="148" t="s">
        <v>53</v>
      </c>
      <c r="B83" s="148"/>
      <c r="C83" s="148"/>
      <c r="D83" s="50">
        <f t="shared" si="15"/>
        <v>12176100</v>
      </c>
      <c r="E83" s="32">
        <v>9800680</v>
      </c>
      <c r="F83" s="32">
        <v>2375420</v>
      </c>
      <c r="G83" s="32">
        <v>1400000</v>
      </c>
      <c r="H83" s="50">
        <f>I83+J83</f>
        <v>12184648</v>
      </c>
      <c r="I83" s="32">
        <f>E83</f>
        <v>9800680</v>
      </c>
      <c r="J83" s="32">
        <v>2383968</v>
      </c>
      <c r="K83" s="32">
        <f>G83</f>
        <v>1400000</v>
      </c>
      <c r="L83" s="32">
        <v>2642059</v>
      </c>
      <c r="M83" s="49">
        <f t="shared" si="16"/>
        <v>2657984.44</v>
      </c>
      <c r="N83" s="35">
        <v>2480436.05</v>
      </c>
      <c r="O83" s="35">
        <v>177548.39</v>
      </c>
      <c r="P83" s="35"/>
      <c r="Q83" s="13"/>
      <c r="R83" s="17"/>
      <c r="S83" s="18"/>
      <c r="T83" s="18"/>
      <c r="U83" s="10"/>
      <c r="V83" s="10"/>
      <c r="W83" s="10"/>
      <c r="X83" s="10"/>
    </row>
    <row r="84" spans="1:24" s="11" customFormat="1" ht="21" customHeight="1">
      <c r="A84" s="152" t="s">
        <v>78</v>
      </c>
      <c r="B84" s="153"/>
      <c r="C84" s="154"/>
      <c r="D84" s="50"/>
      <c r="E84" s="32"/>
      <c r="F84" s="32"/>
      <c r="G84" s="85"/>
      <c r="H84" s="70">
        <f>I84+J84</f>
        <v>951386</v>
      </c>
      <c r="I84" s="85">
        <f>I85</f>
        <v>951386</v>
      </c>
      <c r="J84" s="85">
        <f>J85</f>
        <v>0</v>
      </c>
      <c r="K84" s="85">
        <f>K85</f>
        <v>0</v>
      </c>
      <c r="L84" s="85">
        <f>L85</f>
        <v>828525</v>
      </c>
      <c r="M84" s="86">
        <f t="shared" si="16"/>
        <v>550872.42</v>
      </c>
      <c r="N84" s="87">
        <f>N85</f>
        <v>550872.42</v>
      </c>
      <c r="O84" s="87">
        <f>O85</f>
        <v>0</v>
      </c>
      <c r="P84" s="87">
        <f>P85</f>
        <v>0</v>
      </c>
      <c r="Q84" s="13"/>
      <c r="R84" s="17"/>
      <c r="S84" s="18"/>
      <c r="T84" s="18"/>
      <c r="U84" s="10"/>
      <c r="V84" s="10"/>
      <c r="W84" s="10"/>
      <c r="X84" s="10"/>
    </row>
    <row r="85" spans="1:24" s="11" customFormat="1" ht="36" customHeight="1">
      <c r="A85" s="145" t="s">
        <v>77</v>
      </c>
      <c r="B85" s="146"/>
      <c r="C85" s="147"/>
      <c r="D85" s="50"/>
      <c r="E85" s="32"/>
      <c r="F85" s="32"/>
      <c r="G85" s="32"/>
      <c r="H85" s="50">
        <f>I85+J85</f>
        <v>951386</v>
      </c>
      <c r="I85" s="32">
        <v>951386</v>
      </c>
      <c r="J85" s="32"/>
      <c r="K85" s="32"/>
      <c r="L85" s="32">
        <v>828525</v>
      </c>
      <c r="M85" s="49">
        <f t="shared" si="16"/>
        <v>550872.42</v>
      </c>
      <c r="N85" s="35">
        <v>550872.42</v>
      </c>
      <c r="O85" s="35"/>
      <c r="P85" s="35"/>
      <c r="Q85" s="13"/>
      <c r="R85" s="17"/>
      <c r="S85" s="18"/>
      <c r="T85" s="18"/>
      <c r="U85" s="10"/>
      <c r="V85" s="10"/>
      <c r="W85" s="10"/>
      <c r="X85" s="10"/>
    </row>
    <row r="86" spans="1:24" s="83" customFormat="1" ht="25.5" customHeight="1">
      <c r="A86" s="158" t="s">
        <v>54</v>
      </c>
      <c r="B86" s="159"/>
      <c r="C86" s="160"/>
      <c r="D86" s="53">
        <f t="shared" si="15"/>
        <v>157569897</v>
      </c>
      <c r="E86" s="53">
        <f>E55+E59+E79+E81+E57</f>
        <v>154716876</v>
      </c>
      <c r="F86" s="53">
        <f>F55+F59+F79+F81+F57</f>
        <v>2853021</v>
      </c>
      <c r="G86" s="53">
        <f>G55+G59+G79+G81+G57</f>
        <v>1557000</v>
      </c>
      <c r="H86" s="52">
        <f>H55+H59+H79+H81+H57+H84</f>
        <v>160438177.75</v>
      </c>
      <c r="I86" s="52">
        <f aca="true" t="shared" si="17" ref="I86:P86">I55+I59+I79+I81+I57+I84</f>
        <v>156170462</v>
      </c>
      <c r="J86" s="52">
        <f t="shared" si="17"/>
        <v>4267715.75</v>
      </c>
      <c r="K86" s="52">
        <f t="shared" si="17"/>
        <v>2957000</v>
      </c>
      <c r="L86" s="52">
        <f>L55+L59+L79+L81+L57+L84</f>
        <v>38924479.5</v>
      </c>
      <c r="M86" s="52">
        <f>M55+M59+M79+M81+M57+M84</f>
        <v>37765702.370000005</v>
      </c>
      <c r="N86" s="52">
        <f t="shared" si="17"/>
        <v>37355545.6</v>
      </c>
      <c r="O86" s="52">
        <f t="shared" si="17"/>
        <v>410156.77</v>
      </c>
      <c r="P86" s="52">
        <f t="shared" si="17"/>
        <v>157000</v>
      </c>
      <c r="Q86" s="77"/>
      <c r="R86" s="82"/>
      <c r="S86" s="82"/>
      <c r="T86" s="82"/>
      <c r="U86" s="78"/>
      <c r="V86" s="78"/>
      <c r="W86" s="78"/>
      <c r="X86" s="78"/>
    </row>
    <row r="87" spans="1:24" s="22" customFormat="1" ht="96.75" customHeight="1">
      <c r="A87" s="30"/>
      <c r="B87" s="30"/>
      <c r="C87" s="30"/>
      <c r="D87" s="30"/>
      <c r="E87" s="30"/>
      <c r="F87" s="30"/>
      <c r="G87" s="30"/>
      <c r="H87" s="39"/>
      <c r="I87" s="29"/>
      <c r="J87" s="30"/>
      <c r="K87" s="30"/>
      <c r="L87" s="30"/>
      <c r="M87" s="39"/>
      <c r="N87" s="29"/>
      <c r="O87" s="30"/>
      <c r="P87" s="73"/>
      <c r="Q87" s="10"/>
      <c r="R87" s="10"/>
      <c r="S87" s="10"/>
      <c r="T87" s="10"/>
      <c r="U87" s="10"/>
      <c r="V87" s="10"/>
      <c r="W87" s="10"/>
      <c r="X87" s="10"/>
    </row>
    <row r="88" spans="1:24" s="8" customFormat="1" ht="39" customHeight="1">
      <c r="A88" s="151" t="s">
        <v>85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0"/>
      <c r="R88" s="10"/>
      <c r="S88" s="10"/>
      <c r="T88" s="10"/>
      <c r="U88" s="10"/>
      <c r="V88" s="10"/>
      <c r="W88" s="10"/>
      <c r="X88" s="10"/>
    </row>
    <row r="89" spans="1:17" s="23" customFormat="1" ht="17.25" customHeight="1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74"/>
      <c r="Q89" s="10"/>
    </row>
    <row r="90" spans="1:17" s="23" customFormat="1" ht="23.25" customHeight="1">
      <c r="A90" s="95"/>
      <c r="B90" s="95"/>
      <c r="C90" s="95"/>
      <c r="D90" s="95"/>
      <c r="E90" s="96"/>
      <c r="F90" s="95"/>
      <c r="G90" s="95"/>
      <c r="H90" s="95"/>
      <c r="I90" s="95"/>
      <c r="J90" s="95"/>
      <c r="K90" s="95"/>
      <c r="L90" s="95"/>
      <c r="M90" s="95"/>
      <c r="N90" s="97"/>
      <c r="O90" s="97"/>
      <c r="P90" s="75"/>
      <c r="Q90" s="10"/>
    </row>
    <row r="91" spans="1:16" s="8" customFormat="1" ht="30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27"/>
    </row>
    <row r="92" spans="1:16" s="8" customFormat="1" ht="38.25">
      <c r="A92" s="100"/>
      <c r="B92" s="100"/>
      <c r="C92" s="100"/>
      <c r="D92" s="101"/>
      <c r="E92" s="101"/>
      <c r="F92" s="101"/>
      <c r="G92" s="101"/>
      <c r="H92" s="101"/>
      <c r="I92" s="101"/>
      <c r="J92" s="102"/>
      <c r="K92" s="102"/>
      <c r="L92" s="102"/>
      <c r="M92" s="99"/>
      <c r="N92" s="99"/>
      <c r="O92" s="103"/>
      <c r="P92" s="104"/>
    </row>
    <row r="93" spans="1:16" s="8" customFormat="1" ht="31.5" customHeight="1">
      <c r="A93" s="149"/>
      <c r="B93" s="149"/>
      <c r="C93" s="149"/>
      <c r="D93" s="98"/>
      <c r="E93" s="93"/>
      <c r="F93" s="93"/>
      <c r="G93" s="93"/>
      <c r="H93" s="93"/>
      <c r="I93" s="93"/>
      <c r="J93" s="94"/>
      <c r="K93" s="94"/>
      <c r="L93" s="94"/>
      <c r="M93" s="150"/>
      <c r="N93" s="150"/>
      <c r="O93" s="93"/>
      <c r="P93" s="3"/>
    </row>
    <row r="94" spans="1:16" s="8" customFormat="1" ht="17.25" customHeight="1">
      <c r="A94" s="91"/>
      <c r="B94" s="91"/>
      <c r="C94" s="91"/>
      <c r="D94" s="24"/>
      <c r="E94" s="2"/>
      <c r="F94" s="2"/>
      <c r="G94" s="2"/>
      <c r="H94" s="3"/>
      <c r="I94" s="3"/>
      <c r="J94" s="25"/>
      <c r="K94" s="25"/>
      <c r="L94" s="25"/>
      <c r="M94" s="88"/>
      <c r="N94" s="88"/>
      <c r="O94" s="3"/>
      <c r="P94" s="3"/>
    </row>
    <row r="95" spans="1:16" s="8" customFormat="1" ht="33">
      <c r="A95" s="157"/>
      <c r="B95" s="157"/>
      <c r="C95" s="157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</row>
    <row r="96" spans="1:16" s="8" customFormat="1" ht="33">
      <c r="A96" s="92"/>
      <c r="B96" s="92"/>
      <c r="C96" s="9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</row>
    <row r="97" spans="1:16" s="8" customFormat="1" ht="16.5">
      <c r="A97" s="1"/>
      <c r="B97" s="1"/>
      <c r="C97" s="1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</row>
    <row r="98" spans="1:16" s="26" customFormat="1" ht="16.5">
      <c r="A98" s="1"/>
      <c r="B98" s="1"/>
      <c r="C98" s="1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</row>
    <row r="99" spans="1:16" s="8" customFormat="1" ht="16.5">
      <c r="A99" s="1"/>
      <c r="B99" s="1"/>
      <c r="C99" s="1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</row>
    <row r="100" spans="1:16" s="8" customFormat="1" ht="16.5">
      <c r="A100" s="1"/>
      <c r="B100" s="1"/>
      <c r="C100" s="1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8" customFormat="1" ht="16.5">
      <c r="A101" s="1"/>
      <c r="B101" s="1"/>
      <c r="C101" s="1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8" customFormat="1" ht="16.5">
      <c r="A102" s="1"/>
      <c r="B102" s="1"/>
      <c r="C102" s="1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8" customFormat="1" ht="16.5">
      <c r="A103" s="1"/>
      <c r="B103" s="1"/>
      <c r="C103" s="1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8" customFormat="1" ht="16.5">
      <c r="A104" s="1"/>
      <c r="B104" s="1"/>
      <c r="C104" s="1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8" customFormat="1" ht="16.5">
      <c r="A105" s="1"/>
      <c r="B105" s="1"/>
      <c r="C105" s="1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8" customFormat="1" ht="16.5">
      <c r="A106" s="1"/>
      <c r="B106" s="1"/>
      <c r="C106" s="1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8" customFormat="1" ht="16.5">
      <c r="A107" s="1"/>
      <c r="B107" s="1"/>
      <c r="C107" s="1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8" customFormat="1" ht="16.5">
      <c r="A108" s="1"/>
      <c r="B108" s="1"/>
      <c r="C108" s="1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8" customFormat="1" ht="16.5">
      <c r="A109" s="1"/>
      <c r="B109" s="1"/>
      <c r="C109" s="1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8" customFormat="1" ht="16.5">
      <c r="A110" s="1"/>
      <c r="B110" s="1"/>
      <c r="C110" s="1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8" customFormat="1" ht="16.5">
      <c r="A111" s="1"/>
      <c r="B111" s="1"/>
      <c r="C111" s="1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8" customFormat="1" ht="16.5">
      <c r="A112" s="1"/>
      <c r="B112" s="1"/>
      <c r="C112" s="1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8" customFormat="1" ht="16.5">
      <c r="A113" s="1"/>
      <c r="B113" s="1"/>
      <c r="C113" s="1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8" customFormat="1" ht="16.5">
      <c r="A114" s="1"/>
      <c r="B114" s="1"/>
      <c r="C114" s="1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8" customFormat="1" ht="16.5">
      <c r="A115" s="1"/>
      <c r="B115" s="1"/>
      <c r="C115" s="1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8" customFormat="1" ht="16.5">
      <c r="A116" s="1"/>
      <c r="B116" s="1"/>
      <c r="C116" s="1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16.5">
      <c r="A117" s="1"/>
      <c r="B117" s="1"/>
      <c r="C117" s="1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8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</sheetData>
  <sheetProtection selectLockedCells="1" selectUnlockedCells="1"/>
  <mergeCells count="120">
    <mergeCell ref="J1:P1"/>
    <mergeCell ref="J2:P2"/>
    <mergeCell ref="J3:P3"/>
    <mergeCell ref="A18:C18"/>
    <mergeCell ref="A23:C23"/>
    <mergeCell ref="A95:C95"/>
    <mergeCell ref="A86:C86"/>
    <mergeCell ref="A89:O89"/>
    <mergeCell ref="A91:O91"/>
    <mergeCell ref="A20:C20"/>
    <mergeCell ref="A22:C22"/>
    <mergeCell ref="A28:C28"/>
    <mergeCell ref="A27:C27"/>
    <mergeCell ref="A21:C21"/>
    <mergeCell ref="A80:C80"/>
    <mergeCell ref="A81:C81"/>
    <mergeCell ref="A76:C76"/>
    <mergeCell ref="A77:C77"/>
    <mergeCell ref="A78:C78"/>
    <mergeCell ref="A79:C79"/>
    <mergeCell ref="A82:C82"/>
    <mergeCell ref="A83:C83"/>
    <mergeCell ref="A93:C93"/>
    <mergeCell ref="M93:N93"/>
    <mergeCell ref="A88:P88"/>
    <mergeCell ref="A85:C85"/>
    <mergeCell ref="A84:C84"/>
    <mergeCell ref="A68:C68"/>
    <mergeCell ref="A71:C71"/>
    <mergeCell ref="A72:C72"/>
    <mergeCell ref="A73:C73"/>
    <mergeCell ref="A74:C74"/>
    <mergeCell ref="A75:C75"/>
    <mergeCell ref="H51:H53"/>
    <mergeCell ref="A70:C70"/>
    <mergeCell ref="A62:C62"/>
    <mergeCell ref="A63:C63"/>
    <mergeCell ref="A64:C64"/>
    <mergeCell ref="A65:C65"/>
    <mergeCell ref="A66:C66"/>
    <mergeCell ref="A67:C67"/>
    <mergeCell ref="A69:C69"/>
    <mergeCell ref="A60:C60"/>
    <mergeCell ref="A61:C61"/>
    <mergeCell ref="A54:C54"/>
    <mergeCell ref="A55:C55"/>
    <mergeCell ref="A56:C56"/>
    <mergeCell ref="A57:C57"/>
    <mergeCell ref="A58:C58"/>
    <mergeCell ref="A59:C59"/>
    <mergeCell ref="F52:F53"/>
    <mergeCell ref="E51:G51"/>
    <mergeCell ref="R51:R53"/>
    <mergeCell ref="S51:T51"/>
    <mergeCell ref="I52:I53"/>
    <mergeCell ref="J52:J53"/>
    <mergeCell ref="N52:N53"/>
    <mergeCell ref="O52:O53"/>
    <mergeCell ref="N51:P51"/>
    <mergeCell ref="I51:K51"/>
    <mergeCell ref="S52:S53"/>
    <mergeCell ref="T52:T53"/>
    <mergeCell ref="L51:L53"/>
    <mergeCell ref="A50:P50"/>
    <mergeCell ref="A46:C46"/>
    <mergeCell ref="A47:C47"/>
    <mergeCell ref="A48:C48"/>
    <mergeCell ref="A51:C53"/>
    <mergeCell ref="D51:D53"/>
    <mergeCell ref="E52:E53"/>
    <mergeCell ref="G52:G53"/>
    <mergeCell ref="P52:P53"/>
    <mergeCell ref="M51:M53"/>
    <mergeCell ref="A40:C40"/>
    <mergeCell ref="A42:C42"/>
    <mergeCell ref="A43:C43"/>
    <mergeCell ref="A44:C44"/>
    <mergeCell ref="A41:C41"/>
    <mergeCell ref="A45:C45"/>
    <mergeCell ref="K52:K53"/>
    <mergeCell ref="A24:C24"/>
    <mergeCell ref="A25:C25"/>
    <mergeCell ref="A26:C26"/>
    <mergeCell ref="A35:C35"/>
    <mergeCell ref="A36:C36"/>
    <mergeCell ref="A33:C33"/>
    <mergeCell ref="A38:C38"/>
    <mergeCell ref="A39:C39"/>
    <mergeCell ref="A29:C29"/>
    <mergeCell ref="A30:C30"/>
    <mergeCell ref="A31:C31"/>
    <mergeCell ref="A32:C32"/>
    <mergeCell ref="A34:C34"/>
    <mergeCell ref="N9:P9"/>
    <mergeCell ref="P10:P11"/>
    <mergeCell ref="A13:C13"/>
    <mergeCell ref="A14:C14"/>
    <mergeCell ref="A17:C17"/>
    <mergeCell ref="A37:C37"/>
    <mergeCell ref="A12:C12"/>
    <mergeCell ref="A16:C16"/>
    <mergeCell ref="A15:C15"/>
    <mergeCell ref="A19:C19"/>
    <mergeCell ref="N10:N11"/>
    <mergeCell ref="O10:O11"/>
    <mergeCell ref="A7:O7"/>
    <mergeCell ref="A8:O8"/>
    <mergeCell ref="A9:C11"/>
    <mergeCell ref="D9:D11"/>
    <mergeCell ref="M9:M11"/>
    <mergeCell ref="H9:H11"/>
    <mergeCell ref="L9:L11"/>
    <mergeCell ref="G10:G11"/>
    <mergeCell ref="E9:G9"/>
    <mergeCell ref="I9:K9"/>
    <mergeCell ref="K10:K11"/>
    <mergeCell ref="E10:E11"/>
    <mergeCell ref="F10:F11"/>
    <mergeCell ref="I10:I11"/>
    <mergeCell ref="J10:J11"/>
  </mergeCells>
  <printOptions horizontalCentered="1"/>
  <pageMargins left="0.7874015748031497" right="0.7874015748031497" top="0.7874015748031497" bottom="0.3937007874015748" header="0" footer="0"/>
  <pageSetup horizontalDpi="300" verticalDpi="300" orientation="landscape" paperSize="9" scale="38" r:id="rId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2016-05-30T07:59:10Z</cp:lastPrinted>
  <dcterms:created xsi:type="dcterms:W3CDTF">2016-06-01T06:36:03Z</dcterms:created>
  <dcterms:modified xsi:type="dcterms:W3CDTF">2016-06-01T06:36:03Z</dcterms:modified>
  <cp:category/>
  <cp:version/>
  <cp:contentType/>
  <cp:contentStatus/>
</cp:coreProperties>
</file>