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3 (2)" sheetId="1" r:id="rId1"/>
  </sheets>
  <definedNames>
    <definedName name="_xlnm.Print_Area" localSheetId="0">'Дод3 (2)'!$A$1:$M$75</definedName>
  </definedNames>
  <calcPr fullCalcOnLoad="1"/>
</workbook>
</file>

<file path=xl/sharedStrings.xml><?xml version="1.0" encoding="utf-8"?>
<sst xmlns="http://schemas.openxmlformats.org/spreadsheetml/2006/main" count="106" uniqueCount="91">
  <si>
    <t>Всього</t>
  </si>
  <si>
    <t>з них:</t>
  </si>
  <si>
    <t>Органи місцевого самоврядування</t>
  </si>
  <si>
    <t>Назва головного розпорядника</t>
  </si>
  <si>
    <t>Видатки загального фонду</t>
  </si>
  <si>
    <t>Видатки спеціального фонду</t>
  </si>
  <si>
    <t>Допомога на дітей одиноким матерям</t>
  </si>
  <si>
    <t>розвитку</t>
  </si>
  <si>
    <t>Тимчасова державна допомога дітям</t>
  </si>
  <si>
    <t>районної у місті ради</t>
  </si>
  <si>
    <t>за головними розпорядниками коштів</t>
  </si>
  <si>
    <t>споживання</t>
  </si>
  <si>
    <t>комунальні послуги та енергоносії</t>
  </si>
  <si>
    <t>Державна соціальна допомога інвалідам з дитинства та дітям-інвалідам</t>
  </si>
  <si>
    <t>Філармонії, музичні колективи і ансамблі та інші мистецькі заклади та заходи</t>
  </si>
  <si>
    <t xml:space="preserve">Соціальні програми і заходи державних органів у справах молоді </t>
  </si>
  <si>
    <t>010116</t>
  </si>
  <si>
    <t>090412</t>
  </si>
  <si>
    <t>091103</t>
  </si>
  <si>
    <t>091104</t>
  </si>
  <si>
    <t>091107</t>
  </si>
  <si>
    <t>090802</t>
  </si>
  <si>
    <t>070303</t>
  </si>
  <si>
    <t>090302</t>
  </si>
  <si>
    <t>090304</t>
  </si>
  <si>
    <t>090305</t>
  </si>
  <si>
    <t>090401</t>
  </si>
  <si>
    <t>091204</t>
  </si>
  <si>
    <t>091300</t>
  </si>
  <si>
    <t>Інші програми соціального захисту дітей</t>
  </si>
  <si>
    <t>Утримання та навчально-тренувальна робота дитячо-юнацьких спортивних шкіл</t>
  </si>
  <si>
    <t>Управління праці та соціального захисту населення виконкому Саксаганської районної у місті ради</t>
  </si>
  <si>
    <t>Відділ освіти виконкому Саксаганської районної у місті  ради</t>
  </si>
  <si>
    <t xml:space="preserve">Соціальні програми і заходи державних органів у справах сім'ї </t>
  </si>
  <si>
    <t>Державна соціальна допомога малозабезпеченим сім'ям</t>
  </si>
  <si>
    <t>Соціальні програми і заходи державних органів з питань забезпечення рівних прав та можливостей жінок і чоловіків</t>
  </si>
  <si>
    <t>Допомога при усиновленні дитини</t>
  </si>
  <si>
    <t>грн.</t>
  </si>
  <si>
    <t>Допомога у зв'язку з вагітністю і пологами</t>
  </si>
  <si>
    <t>90203</t>
  </si>
  <si>
    <t>Інші видатки на соціальний захист населення</t>
  </si>
  <si>
    <t>090303</t>
  </si>
  <si>
    <t>Допомога на дітей, над якими встановлено опіку чи піклування</t>
  </si>
  <si>
    <t>90308</t>
  </si>
  <si>
    <t>250915</t>
  </si>
  <si>
    <t xml:space="preserve">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</si>
  <si>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>Код типової відомчої класифікації</t>
  </si>
  <si>
    <t xml:space="preserve">Код тимчасової відомчої класифікації видатків </t>
  </si>
  <si>
    <t xml:space="preserve">РАЗОМ ВИДАТКІВ </t>
  </si>
  <si>
    <t xml:space="preserve">Найменування коду тимчасової класифікації видатків та кредитування місцевих бюджетів </t>
  </si>
  <si>
    <t>Разом</t>
  </si>
  <si>
    <t>Допомога на догляд за дитиною віком до 3 років</t>
  </si>
  <si>
    <t>Проведення навчально-тренувальних зборів і змагань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</si>
  <si>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</si>
  <si>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</si>
  <si>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</si>
  <si>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в тому числі за рахунок субвенції з державного бюджету місцевим на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</si>
  <si>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</si>
  <si>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</si>
  <si>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фінансування ремонту приміщень управлінь праці та соціального захисту виконавчих органів міських ( 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 заходів виконання спільного із Світовим банком проекту "Вдосконалення системи соціальної допомоги" 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</si>
  <si>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</si>
  <si>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 xml:space="preserve">Дитячі будинки(в тому числі сімейного типу, прийомні сім'ї) 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</si>
  <si>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</si>
  <si>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</si>
  <si>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</si>
  <si>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 тому числі за рахунок інших субвенцій </t>
  </si>
  <si>
    <t>091205</t>
  </si>
  <si>
    <t>Допомога при народженні дитини</t>
  </si>
  <si>
    <t>Територіальні центри  соціального обслуговування ( надання соціальних послуг)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</si>
  <si>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</si>
  <si>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</si>
  <si>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</si>
  <si>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090700</t>
  </si>
  <si>
    <t>Утримання закладів, що надають соціальні послуги дітям, які опинилися в складних життєвих обставинах</t>
  </si>
  <si>
    <t>в тому числі за рахунок  субвенції з державного бюджету місцевим бюджетам на надання пільг з послуг зв'язку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</si>
  <si>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 У тому числі за рахунок субвенцій з державного та обласного бюджетів місцевим бюджетам</t>
  </si>
  <si>
    <t xml:space="preserve">Служба у справах дітей виконкому районної у місті ради </t>
  </si>
  <si>
    <t xml:space="preserve">О.Дуванова </t>
  </si>
  <si>
    <t xml:space="preserve">           </t>
  </si>
  <si>
    <t xml:space="preserve">Виконавчий комітет Саксаганської районної у місті ради </t>
  </si>
  <si>
    <t>10</t>
  </si>
  <si>
    <t xml:space="preserve">до рішення </t>
  </si>
  <si>
    <t>Заступник голови районної у місті ради                                                                                                              Ю. Красножон</t>
  </si>
  <si>
    <t>Оплата праці</t>
  </si>
  <si>
    <t xml:space="preserve">Додаток 3 </t>
  </si>
  <si>
    <t>у тому числі за рахунок  субвенцій з державного бюджету місцевим бюджетам на:</t>
  </si>
  <si>
    <t xml:space="preserve">Розподіл видатків районного у місті бюджету  на  2012 рік </t>
  </si>
  <si>
    <t>20</t>
  </si>
  <si>
    <t>15</t>
  </si>
  <si>
    <t>від 29 грудня 2011року № 120</t>
  </si>
  <si>
    <t>03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</si>
</sst>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20"/>
      <color indexed="8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Bookman Old Style"/>
      <family val="1"/>
    </font>
    <font>
      <sz val="14"/>
      <color indexed="8"/>
      <name val="Rage Italic"/>
      <family val="4"/>
    </font>
    <font>
      <b/>
      <sz val="14"/>
      <color indexed="8"/>
      <name val="Berlin Sans FB Demi"/>
      <family val="2"/>
    </font>
    <font>
      <sz val="10"/>
      <color indexed="8"/>
      <name val="Rage Italic"/>
      <family val="4"/>
    </font>
    <font>
      <sz val="2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right"/>
    </xf>
    <xf numFmtId="0" fontId="9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vertical="center" wrapText="1"/>
    </xf>
    <xf numFmtId="49" fontId="4" fillId="0" borderId="14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 wrapText="1"/>
    </xf>
    <xf numFmtId="0" fontId="9" fillId="0" borderId="15" xfId="0" applyFont="1" applyBorder="1" applyAlignment="1">
      <alignment horizontal="right" wrapText="1"/>
    </xf>
    <xf numFmtId="0" fontId="9" fillId="0" borderId="25" xfId="0" applyFont="1" applyBorder="1" applyAlignment="1">
      <alignment horizontal="right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left" wrapText="1"/>
    </xf>
    <xf numFmtId="0" fontId="9" fillId="0" borderId="27" xfId="0" applyNumberFormat="1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0" fontId="9" fillId="0" borderId="28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8" fillId="0" borderId="10" xfId="0" applyNumberFormat="1" applyFont="1" applyBorder="1" applyAlignment="1">
      <alignment horizontal="left" wrapText="1"/>
    </xf>
    <xf numFmtId="0" fontId="10" fillId="2" borderId="1" xfId="0" applyFont="1" applyFill="1" applyBorder="1" applyAlignment="1">
      <alignment horizontal="right"/>
    </xf>
    <xf numFmtId="0" fontId="10" fillId="2" borderId="17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7" xfId="0" applyFont="1" applyBorder="1" applyAlignment="1">
      <alignment horizontal="center"/>
    </xf>
    <xf numFmtId="49" fontId="8" fillId="0" borderId="2" xfId="0" applyNumberFormat="1" applyFont="1" applyBorder="1" applyAlignment="1">
      <alignment horizontal="left" vertical="center" wrapText="1"/>
    </xf>
    <xf numFmtId="0" fontId="12" fillId="3" borderId="1" xfId="0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49" fontId="8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left" vertical="center" wrapText="1"/>
    </xf>
    <xf numFmtId="0" fontId="9" fillId="0" borderId="27" xfId="0" applyFont="1" applyBorder="1" applyAlignment="1">
      <alignment/>
    </xf>
    <xf numFmtId="0" fontId="9" fillId="0" borderId="30" xfId="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left" vertical="center" wrapText="1"/>
    </xf>
    <xf numFmtId="0" fontId="9" fillId="0" borderId="21" xfId="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27" xfId="0" applyNumberFormat="1" applyFont="1" applyBorder="1" applyAlignment="1">
      <alignment horizontal="right"/>
    </xf>
    <xf numFmtId="0" fontId="9" fillId="0" borderId="27" xfId="0" applyFont="1" applyFill="1" applyBorder="1" applyAlignment="1">
      <alignment horizontal="right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horizontal="right"/>
    </xf>
    <xf numFmtId="0" fontId="9" fillId="0" borderId="33" xfId="0" applyFont="1" applyBorder="1" applyAlignment="1">
      <alignment horizontal="right"/>
    </xf>
    <xf numFmtId="0" fontId="9" fillId="0" borderId="35" xfId="0" applyFont="1" applyBorder="1" applyAlignment="1">
      <alignment horizontal="right"/>
    </xf>
    <xf numFmtId="0" fontId="5" fillId="0" borderId="23" xfId="0" applyFont="1" applyBorder="1" applyAlignment="1">
      <alignment horizontal="left" wrapText="1"/>
    </xf>
    <xf numFmtId="0" fontId="7" fillId="0" borderId="36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9" fillId="0" borderId="49" xfId="0" applyFont="1" applyBorder="1" applyAlignment="1">
      <alignment horizontal="right"/>
    </xf>
    <xf numFmtId="0" fontId="9" fillId="0" borderId="4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11" fillId="3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22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75" zoomScaleNormal="75" zoomScaleSheetLayoutView="75" workbookViewId="0" topLeftCell="A1">
      <selection activeCell="A62" sqref="A62:IV63"/>
    </sheetView>
  </sheetViews>
  <sheetFormatPr defaultColWidth="9.140625" defaultRowHeight="12.75"/>
  <cols>
    <col min="1" max="1" width="28.00390625" style="1" customWidth="1"/>
    <col min="2" max="2" width="82.8515625" style="1" customWidth="1"/>
    <col min="3" max="3" width="25.57421875" style="1" customWidth="1"/>
    <col min="4" max="4" width="24.28125" style="1" customWidth="1"/>
    <col min="5" max="5" width="20.421875" style="1" customWidth="1"/>
    <col min="6" max="6" width="19.00390625" style="1" customWidth="1"/>
    <col min="7" max="7" width="17.00390625" style="1" customWidth="1"/>
    <col min="8" max="8" width="15.00390625" style="1" customWidth="1"/>
    <col min="9" max="9" width="14.8515625" style="1" customWidth="1"/>
    <col min="10" max="10" width="13.421875" style="1" customWidth="1"/>
    <col min="11" max="12" width="15.7109375" style="1" customWidth="1"/>
    <col min="13" max="13" width="26.8515625" style="1" customWidth="1"/>
    <col min="14" max="14" width="9.140625" style="1" customWidth="1"/>
    <col min="15" max="15" width="11.57421875" style="1" customWidth="1"/>
    <col min="16" max="16" width="51.28125" style="1" customWidth="1"/>
    <col min="17" max="24" width="9.140625" style="1" customWidth="1"/>
    <col min="25" max="25" width="10.00390625" style="1" customWidth="1"/>
    <col min="26" max="27" width="9.140625" style="1" customWidth="1"/>
    <col min="28" max="28" width="10.140625" style="1" customWidth="1"/>
    <col min="29" max="29" width="9.140625" style="1" customWidth="1"/>
    <col min="30" max="30" width="10.7109375" style="1" customWidth="1"/>
    <col min="31" max="31" width="52.140625" style="1" customWidth="1"/>
    <col min="32" max="32" width="9.140625" style="1" customWidth="1"/>
    <col min="33" max="33" width="9.57421875" style="1" customWidth="1"/>
    <col min="34" max="34" width="10.421875" style="1" customWidth="1"/>
    <col min="35" max="39" width="9.140625" style="1" customWidth="1"/>
    <col min="40" max="40" width="9.8515625" style="1" customWidth="1"/>
    <col min="41" max="16384" width="9.140625" style="1" customWidth="1"/>
  </cols>
  <sheetData>
    <row r="1" spans="8:13" ht="25.5">
      <c r="H1" s="141" t="s">
        <v>78</v>
      </c>
      <c r="K1" s="142" t="s">
        <v>84</v>
      </c>
      <c r="L1" s="142"/>
      <c r="M1" s="142"/>
    </row>
    <row r="2" spans="11:15" ht="25.5">
      <c r="K2" s="143" t="s">
        <v>81</v>
      </c>
      <c r="L2" s="143"/>
      <c r="M2" s="143"/>
      <c r="N2" s="144"/>
      <c r="O2" s="144"/>
    </row>
    <row r="3" spans="8:13" ht="25.5">
      <c r="H3" s="145"/>
      <c r="I3" s="144"/>
      <c r="J3" s="144"/>
      <c r="K3" s="143" t="s">
        <v>9</v>
      </c>
      <c r="L3" s="143"/>
      <c r="M3" s="143"/>
    </row>
    <row r="4" spans="8:13" ht="25.5">
      <c r="H4" s="145"/>
      <c r="I4" s="145"/>
      <c r="J4" s="145"/>
      <c r="K4" s="143" t="s">
        <v>89</v>
      </c>
      <c r="L4" s="143"/>
      <c r="M4" s="143"/>
    </row>
    <row r="5" spans="8:12" ht="28.5" customHeight="1">
      <c r="H5" s="146"/>
      <c r="J5" s="147"/>
      <c r="K5" s="146"/>
      <c r="L5" s="146"/>
    </row>
    <row r="6" spans="1:13" ht="25.5">
      <c r="A6" s="148" t="s">
        <v>86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1:13" ht="36.75" customHeight="1">
      <c r="A7" s="148" t="s">
        <v>10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</row>
    <row r="8" spans="4:13" ht="36.75" customHeight="1" thickBot="1">
      <c r="D8" s="150"/>
      <c r="E8" s="150"/>
      <c r="F8" s="150"/>
      <c r="M8" s="1" t="s">
        <v>37</v>
      </c>
    </row>
    <row r="9" spans="1:13" ht="12.75" customHeight="1">
      <c r="A9" s="120" t="s">
        <v>46</v>
      </c>
      <c r="B9" s="118" t="s">
        <v>3</v>
      </c>
      <c r="C9" s="111" t="s">
        <v>4</v>
      </c>
      <c r="D9" s="116"/>
      <c r="E9" s="116"/>
      <c r="F9" s="110" t="s">
        <v>5</v>
      </c>
      <c r="G9" s="111"/>
      <c r="H9" s="111"/>
      <c r="I9" s="111"/>
      <c r="J9" s="111"/>
      <c r="K9" s="111"/>
      <c r="L9" s="112"/>
      <c r="M9" s="99" t="s">
        <v>50</v>
      </c>
    </row>
    <row r="10" spans="1:13" ht="51.75" customHeight="1" thickBot="1">
      <c r="A10" s="121"/>
      <c r="B10" s="119"/>
      <c r="C10" s="117"/>
      <c r="D10" s="117"/>
      <c r="E10" s="117"/>
      <c r="F10" s="113"/>
      <c r="G10" s="114"/>
      <c r="H10" s="114"/>
      <c r="I10" s="114"/>
      <c r="J10" s="114"/>
      <c r="K10" s="114"/>
      <c r="L10" s="115"/>
      <c r="M10" s="100"/>
    </row>
    <row r="11" spans="1:13" ht="39" customHeight="1" thickBot="1">
      <c r="A11" s="124" t="s">
        <v>47</v>
      </c>
      <c r="B11" s="131" t="s">
        <v>49</v>
      </c>
      <c r="C11" s="102" t="s">
        <v>0</v>
      </c>
      <c r="D11" s="105" t="s">
        <v>1</v>
      </c>
      <c r="E11" s="106"/>
      <c r="F11" s="102" t="s">
        <v>0</v>
      </c>
      <c r="G11" s="102" t="s">
        <v>11</v>
      </c>
      <c r="H11" s="105" t="s">
        <v>1</v>
      </c>
      <c r="I11" s="106"/>
      <c r="J11" s="102" t="s">
        <v>7</v>
      </c>
      <c r="K11" s="105" t="s">
        <v>1</v>
      </c>
      <c r="L11" s="106"/>
      <c r="M11" s="100"/>
    </row>
    <row r="12" spans="1:13" ht="15.75" customHeight="1">
      <c r="A12" s="125"/>
      <c r="B12" s="132"/>
      <c r="C12" s="103"/>
      <c r="D12" s="134" t="s">
        <v>83</v>
      </c>
      <c r="E12" s="103" t="s">
        <v>12</v>
      </c>
      <c r="F12" s="103"/>
      <c r="G12" s="103"/>
      <c r="H12" s="102" t="s">
        <v>62</v>
      </c>
      <c r="I12" s="102" t="s">
        <v>12</v>
      </c>
      <c r="J12" s="103"/>
      <c r="K12" s="102" t="s">
        <v>63</v>
      </c>
      <c r="L12" s="107" t="s">
        <v>64</v>
      </c>
      <c r="M12" s="100"/>
    </row>
    <row r="13" spans="1:13" ht="12.75" customHeight="1">
      <c r="A13" s="125"/>
      <c r="B13" s="132"/>
      <c r="C13" s="103"/>
      <c r="D13" s="135"/>
      <c r="E13" s="103"/>
      <c r="F13" s="103"/>
      <c r="G13" s="103"/>
      <c r="H13" s="103"/>
      <c r="I13" s="103"/>
      <c r="J13" s="103"/>
      <c r="K13" s="103"/>
      <c r="L13" s="108"/>
      <c r="M13" s="100"/>
    </row>
    <row r="14" spans="1:13" ht="15.75" customHeight="1">
      <c r="A14" s="125"/>
      <c r="B14" s="132"/>
      <c r="C14" s="103"/>
      <c r="D14" s="135"/>
      <c r="E14" s="103"/>
      <c r="F14" s="103"/>
      <c r="G14" s="103"/>
      <c r="H14" s="103"/>
      <c r="I14" s="103"/>
      <c r="J14" s="103"/>
      <c r="K14" s="103"/>
      <c r="L14" s="108"/>
      <c r="M14" s="100"/>
    </row>
    <row r="15" spans="1:13" ht="103.5" customHeight="1" thickBot="1">
      <c r="A15" s="126"/>
      <c r="B15" s="133"/>
      <c r="C15" s="104"/>
      <c r="D15" s="136"/>
      <c r="E15" s="104"/>
      <c r="F15" s="104"/>
      <c r="G15" s="104"/>
      <c r="H15" s="104"/>
      <c r="I15" s="104"/>
      <c r="J15" s="104"/>
      <c r="K15" s="104"/>
      <c r="L15" s="109"/>
      <c r="M15" s="101"/>
    </row>
    <row r="16" spans="1:13" ht="28.5" customHeight="1" thickBot="1">
      <c r="A16" s="5">
        <v>1</v>
      </c>
      <c r="B16" s="6">
        <v>2</v>
      </c>
      <c r="C16" s="7">
        <v>3</v>
      </c>
      <c r="D16" s="7">
        <v>4</v>
      </c>
      <c r="E16" s="8">
        <v>5</v>
      </c>
      <c r="F16" s="7">
        <v>6</v>
      </c>
      <c r="G16" s="7">
        <v>7</v>
      </c>
      <c r="H16" s="9">
        <v>8</v>
      </c>
      <c r="I16" s="10">
        <v>9</v>
      </c>
      <c r="J16" s="7">
        <v>10</v>
      </c>
      <c r="K16" s="11">
        <v>11</v>
      </c>
      <c r="L16" s="11">
        <v>12</v>
      </c>
      <c r="M16" s="7">
        <v>13</v>
      </c>
    </row>
    <row r="17" spans="1:13" ht="18.75" customHeight="1" thickBot="1">
      <c r="A17" s="12" t="s">
        <v>90</v>
      </c>
      <c r="B17" s="13" t="s">
        <v>79</v>
      </c>
      <c r="C17" s="14">
        <f>C18+C19+C20+C21+C22+C23+C24+C25</f>
        <v>11494353</v>
      </c>
      <c r="D17" s="14">
        <f>D18</f>
        <v>6993316</v>
      </c>
      <c r="E17" s="14">
        <f aca="true" t="shared" si="0" ref="E17:M17">E18+E19+E20+E21+E22+E23+E24+E25</f>
        <v>728267</v>
      </c>
      <c r="F17" s="14">
        <f t="shared" si="0"/>
        <v>6677</v>
      </c>
      <c r="G17" s="14">
        <f t="shared" si="0"/>
        <v>6677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5">
        <f t="shared" si="0"/>
        <v>11501030</v>
      </c>
    </row>
    <row r="18" spans="1:14" ht="29.25" customHeight="1">
      <c r="A18" s="16" t="s">
        <v>16</v>
      </c>
      <c r="B18" s="66" t="s">
        <v>2</v>
      </c>
      <c r="C18" s="17">
        <v>11105800</v>
      </c>
      <c r="D18" s="17">
        <v>6993316</v>
      </c>
      <c r="E18" s="18">
        <v>728267</v>
      </c>
      <c r="F18" s="17">
        <f>G18+J18</f>
        <v>6677</v>
      </c>
      <c r="G18" s="18">
        <v>6677</v>
      </c>
      <c r="H18" s="19"/>
      <c r="I18" s="17"/>
      <c r="J18" s="17">
        <f>K18</f>
        <v>0</v>
      </c>
      <c r="K18" s="17">
        <f>L18</f>
        <v>0</v>
      </c>
      <c r="L18" s="17"/>
      <c r="M18" s="19">
        <f aca="true" t="shared" si="1" ref="M18:M25">C18+F18</f>
        <v>11112477</v>
      </c>
      <c r="N18" s="151"/>
    </row>
    <row r="19" spans="1:14" ht="28.5" customHeight="1">
      <c r="A19" s="20" t="s">
        <v>21</v>
      </c>
      <c r="B19" s="21" t="s">
        <v>29</v>
      </c>
      <c r="C19" s="22">
        <v>10900</v>
      </c>
      <c r="D19" s="22"/>
      <c r="E19" s="22"/>
      <c r="F19" s="22"/>
      <c r="G19" s="22"/>
      <c r="H19" s="23"/>
      <c r="I19" s="22"/>
      <c r="J19" s="23"/>
      <c r="K19" s="23"/>
      <c r="L19" s="23"/>
      <c r="M19" s="23">
        <f t="shared" si="1"/>
        <v>10900</v>
      </c>
      <c r="N19" s="151"/>
    </row>
    <row r="20" spans="1:14" ht="32.25" customHeight="1">
      <c r="A20" s="20" t="s">
        <v>17</v>
      </c>
      <c r="B20" s="24" t="s">
        <v>40</v>
      </c>
      <c r="C20" s="22">
        <v>276053</v>
      </c>
      <c r="D20" s="22"/>
      <c r="E20" s="22"/>
      <c r="F20" s="22"/>
      <c r="G20" s="22"/>
      <c r="H20" s="23"/>
      <c r="I20" s="22"/>
      <c r="J20" s="23"/>
      <c r="K20" s="23"/>
      <c r="L20" s="23"/>
      <c r="M20" s="23">
        <f t="shared" si="1"/>
        <v>276053</v>
      </c>
      <c r="N20" s="151"/>
    </row>
    <row r="21" spans="1:14" ht="25.5" customHeight="1">
      <c r="A21" s="25" t="s">
        <v>18</v>
      </c>
      <c r="B21" s="24" t="s">
        <v>15</v>
      </c>
      <c r="C21" s="22">
        <v>8800</v>
      </c>
      <c r="D21" s="22"/>
      <c r="E21" s="22"/>
      <c r="F21" s="22"/>
      <c r="G21" s="22"/>
      <c r="H21" s="23"/>
      <c r="I21" s="22"/>
      <c r="J21" s="23"/>
      <c r="K21" s="23"/>
      <c r="L21" s="26"/>
      <c r="M21" s="27">
        <f t="shared" si="1"/>
        <v>8800</v>
      </c>
      <c r="N21" s="151"/>
    </row>
    <row r="22" spans="1:14" ht="31.5" customHeight="1">
      <c r="A22" s="25" t="s">
        <v>19</v>
      </c>
      <c r="B22" s="24" t="s">
        <v>35</v>
      </c>
      <c r="C22" s="22">
        <v>3000</v>
      </c>
      <c r="D22" s="22"/>
      <c r="E22" s="22"/>
      <c r="F22" s="22"/>
      <c r="G22" s="22"/>
      <c r="H22" s="23"/>
      <c r="I22" s="22"/>
      <c r="J22" s="23"/>
      <c r="K22" s="23"/>
      <c r="L22" s="26"/>
      <c r="M22" s="27">
        <f t="shared" si="1"/>
        <v>3000</v>
      </c>
      <c r="N22" s="151"/>
    </row>
    <row r="23" spans="1:14" ht="23.25" customHeight="1">
      <c r="A23" s="25" t="s">
        <v>20</v>
      </c>
      <c r="B23" s="24" t="s">
        <v>33</v>
      </c>
      <c r="C23" s="22">
        <v>2000</v>
      </c>
      <c r="D23" s="22"/>
      <c r="E23" s="22"/>
      <c r="F23" s="22"/>
      <c r="G23" s="22"/>
      <c r="H23" s="23"/>
      <c r="I23" s="22"/>
      <c r="J23" s="23"/>
      <c r="K23" s="23"/>
      <c r="L23" s="26"/>
      <c r="M23" s="27">
        <f t="shared" si="1"/>
        <v>2000</v>
      </c>
      <c r="N23" s="151"/>
    </row>
    <row r="24" spans="1:14" ht="29.25" customHeight="1" thickBot="1">
      <c r="A24" s="25">
        <v>110103</v>
      </c>
      <c r="B24" s="24" t="s">
        <v>14</v>
      </c>
      <c r="C24" s="22">
        <v>40800</v>
      </c>
      <c r="D24" s="22"/>
      <c r="E24" s="22"/>
      <c r="F24" s="22"/>
      <c r="G24" s="28"/>
      <c r="H24" s="23"/>
      <c r="I24" s="22"/>
      <c r="J24" s="23"/>
      <c r="K24" s="23"/>
      <c r="L24" s="26"/>
      <c r="M24" s="27">
        <f t="shared" si="1"/>
        <v>40800</v>
      </c>
      <c r="N24" s="151"/>
    </row>
    <row r="25" spans="1:14" ht="18.75" thickBot="1">
      <c r="A25" s="29">
        <v>130102</v>
      </c>
      <c r="B25" s="30" t="s">
        <v>52</v>
      </c>
      <c r="C25" s="31">
        <v>47000</v>
      </c>
      <c r="D25" s="31"/>
      <c r="E25" s="31"/>
      <c r="F25" s="91">
        <v>0</v>
      </c>
      <c r="G25" s="92">
        <v>0</v>
      </c>
      <c r="H25" s="93">
        <v>0</v>
      </c>
      <c r="I25" s="94">
        <v>0</v>
      </c>
      <c r="J25" s="95">
        <v>0</v>
      </c>
      <c r="K25" s="93">
        <v>0</v>
      </c>
      <c r="L25" s="94">
        <v>0</v>
      </c>
      <c r="M25" s="32">
        <f t="shared" si="1"/>
        <v>47000</v>
      </c>
      <c r="N25" s="151"/>
    </row>
    <row r="26" spans="1:13" ht="21.75" customHeight="1" thickBot="1">
      <c r="A26" s="4" t="s">
        <v>80</v>
      </c>
      <c r="B26" s="2" t="s">
        <v>32</v>
      </c>
      <c r="C26" s="33">
        <f aca="true" t="shared" si="2" ref="C26:M26">C27</f>
        <v>6478010</v>
      </c>
      <c r="D26" s="33">
        <f t="shared" si="2"/>
        <v>2834638</v>
      </c>
      <c r="E26" s="33">
        <f t="shared" si="2"/>
        <v>2307812</v>
      </c>
      <c r="F26" s="33">
        <f t="shared" si="2"/>
        <v>809226</v>
      </c>
      <c r="G26" s="33">
        <f t="shared" si="2"/>
        <v>508508</v>
      </c>
      <c r="H26" s="33">
        <f t="shared" si="2"/>
        <v>232959</v>
      </c>
      <c r="I26" s="33">
        <f t="shared" si="2"/>
        <v>113912</v>
      </c>
      <c r="J26" s="33">
        <f t="shared" si="2"/>
        <v>300718</v>
      </c>
      <c r="K26" s="33">
        <f t="shared" si="2"/>
        <v>250000</v>
      </c>
      <c r="L26" s="33">
        <f t="shared" si="2"/>
        <v>250000</v>
      </c>
      <c r="M26" s="34">
        <f t="shared" si="2"/>
        <v>7287236</v>
      </c>
    </row>
    <row r="27" spans="1:16" ht="34.5" customHeight="1" thickBot="1">
      <c r="A27" s="29">
        <v>130107</v>
      </c>
      <c r="B27" s="30" t="s">
        <v>30</v>
      </c>
      <c r="C27" s="31">
        <v>6478010</v>
      </c>
      <c r="D27" s="31">
        <v>2834638</v>
      </c>
      <c r="E27" s="31">
        <v>2307812</v>
      </c>
      <c r="F27" s="31">
        <v>809226</v>
      </c>
      <c r="G27" s="152">
        <v>508508</v>
      </c>
      <c r="H27" s="31">
        <v>232959</v>
      </c>
      <c r="I27" s="31">
        <v>113912</v>
      </c>
      <c r="J27" s="31">
        <v>300718</v>
      </c>
      <c r="K27" s="153">
        <v>250000</v>
      </c>
      <c r="L27" s="154">
        <v>250000</v>
      </c>
      <c r="M27" s="32">
        <v>7287236</v>
      </c>
      <c r="N27" s="151"/>
      <c r="O27" s="151"/>
      <c r="P27" s="151"/>
    </row>
    <row r="28" spans="1:16" ht="34.5" customHeight="1" thickBot="1">
      <c r="A28" s="155" t="s">
        <v>87</v>
      </c>
      <c r="B28" s="156" t="s">
        <v>76</v>
      </c>
      <c r="C28" s="157">
        <f>C30</f>
        <v>2266520</v>
      </c>
      <c r="D28" s="157">
        <f>D30</f>
        <v>1121930</v>
      </c>
      <c r="E28" s="157">
        <f>E30</f>
        <v>300114</v>
      </c>
      <c r="F28" s="157">
        <f>F30</f>
        <v>35200</v>
      </c>
      <c r="G28" s="158">
        <f>G30</f>
        <v>0</v>
      </c>
      <c r="H28" s="157"/>
      <c r="I28" s="157"/>
      <c r="J28" s="157"/>
      <c r="K28" s="159"/>
      <c r="L28" s="160"/>
      <c r="M28" s="34">
        <f>M30</f>
        <v>2301720</v>
      </c>
      <c r="N28" s="151"/>
      <c r="O28" s="151"/>
      <c r="P28" s="151"/>
    </row>
    <row r="29" spans="1:13" ht="20.25" customHeight="1">
      <c r="A29" s="161"/>
      <c r="B29" s="3" t="s">
        <v>65</v>
      </c>
      <c r="C29" s="17">
        <f>C30</f>
        <v>2266520</v>
      </c>
      <c r="D29" s="17">
        <f>D30</f>
        <v>1121930</v>
      </c>
      <c r="E29" s="17">
        <f>E30</f>
        <v>300114</v>
      </c>
      <c r="F29" s="17"/>
      <c r="G29" s="17"/>
      <c r="H29" s="17"/>
      <c r="I29" s="17"/>
      <c r="J29" s="17"/>
      <c r="K29" s="17"/>
      <c r="L29" s="162"/>
      <c r="M29" s="35">
        <f>M31</f>
        <v>2301720</v>
      </c>
    </row>
    <row r="30" spans="1:16" ht="27.75" customHeight="1">
      <c r="A30" s="20" t="s">
        <v>72</v>
      </c>
      <c r="B30" s="66" t="s">
        <v>73</v>
      </c>
      <c r="C30" s="17">
        <v>2266520</v>
      </c>
      <c r="D30" s="17">
        <v>1121930</v>
      </c>
      <c r="E30" s="18">
        <v>300114</v>
      </c>
      <c r="F30" s="17">
        <f>J30</f>
        <v>35200</v>
      </c>
      <c r="G30" s="17"/>
      <c r="H30" s="19"/>
      <c r="I30" s="17"/>
      <c r="J30" s="19">
        <f>K30</f>
        <v>35200</v>
      </c>
      <c r="K30" s="19">
        <f>L30</f>
        <v>35200</v>
      </c>
      <c r="L30" s="163">
        <v>35200</v>
      </c>
      <c r="M30" s="35">
        <f>C30+F30</f>
        <v>2301720</v>
      </c>
      <c r="N30" s="151"/>
      <c r="O30" s="151"/>
      <c r="P30" s="151"/>
    </row>
    <row r="31" spans="1:16" ht="27.75" customHeight="1" thickBot="1">
      <c r="A31" s="36"/>
      <c r="B31" s="3" t="s">
        <v>65</v>
      </c>
      <c r="C31" s="37">
        <f>C30</f>
        <v>2266520</v>
      </c>
      <c r="D31" s="37">
        <f>D30</f>
        <v>1121930</v>
      </c>
      <c r="E31" s="37">
        <f>E30</f>
        <v>300114</v>
      </c>
      <c r="F31" s="37"/>
      <c r="G31" s="37"/>
      <c r="H31" s="38"/>
      <c r="I31" s="37"/>
      <c r="J31" s="38"/>
      <c r="K31" s="38"/>
      <c r="L31" s="39"/>
      <c r="M31" s="35">
        <f>M30</f>
        <v>2301720</v>
      </c>
      <c r="N31" s="151"/>
      <c r="O31" s="151"/>
      <c r="P31" s="151"/>
    </row>
    <row r="32" spans="1:16" ht="23.25" customHeight="1">
      <c r="A32" s="129" t="s">
        <v>88</v>
      </c>
      <c r="B32" s="127" t="s">
        <v>31</v>
      </c>
      <c r="C32" s="97">
        <f>C40+C43+C45+C47+C49+C53+C51+C55+C57+C60+C62+C63+C65+C59+C61</f>
        <v>83751625</v>
      </c>
      <c r="D32" s="97">
        <f>D60+D62</f>
        <v>6578833</v>
      </c>
      <c r="E32" s="97">
        <f>E39+E41+E43+E45+E47+E49+E51+E53+E55+E57+E60+E63+E65+E62</f>
        <v>420812</v>
      </c>
      <c r="F32" s="97">
        <f>F39+F41+F43+F45+F47+F49+F51+F53+F55+F57+F60+F63+F65+F62</f>
        <v>1856927</v>
      </c>
      <c r="G32" s="97">
        <f>G39+G41+G43+G45+G47+G49+G51+G53+G55+G57+G60+G63+G65+G62</f>
        <v>339927</v>
      </c>
      <c r="H32" s="97">
        <f>H39+H41+H43+H45+H47+H49+H51+H53+H55+H57+H60+H63+H65+H62</f>
        <v>206304</v>
      </c>
      <c r="I32" s="97">
        <f>I39+I41+I43+I45+I47+I49+I51+I53+I55+I57+I60+I63+I65+I62</f>
        <v>33533</v>
      </c>
      <c r="J32" s="97">
        <f>J39+J41+J43+J45+J47+J49+J51+J53+J55+J57+J60+J63+J65+J62</f>
        <v>1517000</v>
      </c>
      <c r="K32" s="97">
        <f>K39+K41+K43+K45+K47+K49+K51+K53+K55+K57+K60+K63+K65+K62</f>
        <v>1517000</v>
      </c>
      <c r="L32" s="97">
        <f>L39+L41+L43+L45+L47+L49+L51+L53+L55+L57+L60+L63+L65+L62</f>
        <v>1517000</v>
      </c>
      <c r="M32" s="122">
        <f>M39+M41+M43+M45+M47+M49+M51+M53+M55+M57+M60+M63+M65+M62+M59+M61</f>
        <v>85608552</v>
      </c>
      <c r="N32" s="164"/>
      <c r="O32" s="164"/>
      <c r="P32" s="164"/>
    </row>
    <row r="33" spans="1:16" ht="18.75" customHeight="1" thickBot="1">
      <c r="A33" s="130"/>
      <c r="B33" s="12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123"/>
      <c r="N33" s="164"/>
      <c r="O33" s="164"/>
      <c r="P33" s="164"/>
    </row>
    <row r="34" spans="1:14" ht="37.5" customHeight="1">
      <c r="A34" s="40"/>
      <c r="B34" s="96" t="s">
        <v>85</v>
      </c>
      <c r="C34" s="41">
        <f>C35+C36+C37+C38</f>
        <v>73585678</v>
      </c>
      <c r="D34" s="41">
        <f>D35+D36+D37+D38</f>
        <v>0</v>
      </c>
      <c r="E34" s="41">
        <f>E35+E36+E37+E38</f>
        <v>0</v>
      </c>
      <c r="F34" s="41">
        <f>G34+J34</f>
        <v>125000</v>
      </c>
      <c r="G34" s="41">
        <f>G35+G36+G37+G38</f>
        <v>0</v>
      </c>
      <c r="H34" s="41">
        <f>H35+H36+H37+H38</f>
        <v>0</v>
      </c>
      <c r="I34" s="41">
        <f>I35+I36+I37+I38</f>
        <v>0</v>
      </c>
      <c r="J34" s="41">
        <f>J35+J36+J37+J38</f>
        <v>125000</v>
      </c>
      <c r="K34" s="41">
        <f>K35+K36+K37+K38</f>
        <v>125000</v>
      </c>
      <c r="L34" s="41">
        <f>L35+L36+L37+L38</f>
        <v>125000</v>
      </c>
      <c r="M34" s="42">
        <f>M35+M36+M37+M38</f>
        <v>73710678</v>
      </c>
      <c r="N34" s="151"/>
    </row>
    <row r="35" spans="1:14" ht="30">
      <c r="A35" s="43"/>
      <c r="B35" s="44" t="s">
        <v>57</v>
      </c>
      <c r="C35" s="22">
        <f>C44+C46+C48+C50+C52+C54+C56+C58+C64</f>
        <v>73328200</v>
      </c>
      <c r="D35" s="22">
        <f>D44+D46+D48+D50+D52+D54+D56+D58+D64</f>
        <v>0</v>
      </c>
      <c r="E35" s="22">
        <f>E44+E46+E48+E50+E52+E54+E56+E58+E64</f>
        <v>0</v>
      </c>
      <c r="F35" s="22">
        <f>G35+J35</f>
        <v>0</v>
      </c>
      <c r="G35" s="22">
        <f>G44+G46+G48+G50+G52+G54+G56+G58+G64</f>
        <v>0</v>
      </c>
      <c r="H35" s="22">
        <f>H44+H46+H48+H50+H52+H54+H56+H58+H64</f>
        <v>0</v>
      </c>
      <c r="I35" s="22">
        <f>I44+I46+I48+I50+I52+I54+I56+I58+I64</f>
        <v>0</v>
      </c>
      <c r="J35" s="22">
        <f>J44+J46+J48+J50+J52+J54+J56+J58+J64</f>
        <v>0</v>
      </c>
      <c r="K35" s="22">
        <f>K44+K46+K48+K50+K52+K54+K56+K58+K64</f>
        <v>0</v>
      </c>
      <c r="L35" s="22">
        <f>L44+L46+L48+L50+L52+L54+L56+L58+L64</f>
        <v>0</v>
      </c>
      <c r="M35" s="27">
        <f>C35+F35</f>
        <v>73328200</v>
      </c>
      <c r="N35" s="151"/>
    </row>
    <row r="36" spans="1:14" ht="105.75">
      <c r="A36" s="45"/>
      <c r="B36" s="46" t="s">
        <v>58</v>
      </c>
      <c r="C36" s="47"/>
      <c r="D36" s="31">
        <f>D42</f>
        <v>0</v>
      </c>
      <c r="E36" s="31">
        <f>E42</f>
        <v>0</v>
      </c>
      <c r="F36" s="47">
        <f>G36+J36</f>
        <v>125000</v>
      </c>
      <c r="G36" s="31">
        <f>G42</f>
        <v>0</v>
      </c>
      <c r="H36" s="31">
        <f>H42</f>
        <v>0</v>
      </c>
      <c r="I36" s="31">
        <f>I42</f>
        <v>0</v>
      </c>
      <c r="J36" s="31">
        <f>K36</f>
        <v>125000</v>
      </c>
      <c r="K36" s="31">
        <f>L36</f>
        <v>125000</v>
      </c>
      <c r="L36" s="48">
        <f>L41</f>
        <v>125000</v>
      </c>
      <c r="M36" s="32">
        <f>C36+F36</f>
        <v>125000</v>
      </c>
      <c r="N36" s="151"/>
    </row>
    <row r="37" spans="1:14" ht="99" customHeight="1" thickBot="1">
      <c r="A37" s="49"/>
      <c r="B37" s="50" t="s">
        <v>59</v>
      </c>
      <c r="C37" s="51"/>
      <c r="D37" s="52">
        <f>D66</f>
        <v>0</v>
      </c>
      <c r="E37" s="52">
        <f>E66</f>
        <v>0</v>
      </c>
      <c r="F37" s="51">
        <f>G37+J37</f>
        <v>0</v>
      </c>
      <c r="G37" s="52">
        <f aca="true" t="shared" si="3" ref="G37:L37">G66</f>
        <v>0</v>
      </c>
      <c r="H37" s="52">
        <f t="shared" si="3"/>
        <v>0</v>
      </c>
      <c r="I37" s="52">
        <f t="shared" si="3"/>
        <v>0</v>
      </c>
      <c r="J37" s="52">
        <f t="shared" si="3"/>
        <v>0</v>
      </c>
      <c r="K37" s="52">
        <f t="shared" si="3"/>
        <v>0</v>
      </c>
      <c r="L37" s="52">
        <f t="shared" si="3"/>
        <v>0</v>
      </c>
      <c r="M37" s="53">
        <f>F37</f>
        <v>0</v>
      </c>
      <c r="N37" s="151"/>
    </row>
    <row r="38" spans="1:14" ht="72.75" customHeight="1">
      <c r="A38" s="68"/>
      <c r="B38" s="54" t="s">
        <v>60</v>
      </c>
      <c r="C38" s="17">
        <f>C39</f>
        <v>257478</v>
      </c>
      <c r="D38" s="17">
        <f>D40</f>
        <v>0</v>
      </c>
      <c r="E38" s="17">
        <f>E40</f>
        <v>0</v>
      </c>
      <c r="F38" s="17">
        <f>G38+J38</f>
        <v>0</v>
      </c>
      <c r="G38" s="17"/>
      <c r="H38" s="17"/>
      <c r="I38" s="17"/>
      <c r="J38" s="17"/>
      <c r="K38" s="17"/>
      <c r="L38" s="17"/>
      <c r="M38" s="35">
        <f>C38</f>
        <v>257478</v>
      </c>
      <c r="N38" s="151"/>
    </row>
    <row r="39" spans="1:13" ht="18">
      <c r="A39" s="25" t="s">
        <v>22</v>
      </c>
      <c r="B39" s="55" t="s">
        <v>61</v>
      </c>
      <c r="C39" s="22">
        <v>257478</v>
      </c>
      <c r="D39" s="28"/>
      <c r="E39" s="57"/>
      <c r="F39" s="57"/>
      <c r="G39" s="28"/>
      <c r="H39" s="69"/>
      <c r="I39" s="28"/>
      <c r="J39" s="69"/>
      <c r="K39" s="69"/>
      <c r="L39" s="69"/>
      <c r="M39" s="70">
        <f>C39+F39</f>
        <v>257478</v>
      </c>
    </row>
    <row r="40" spans="1:13" ht="90.75">
      <c r="A40" s="71"/>
      <c r="B40" s="56" t="s">
        <v>54</v>
      </c>
      <c r="C40" s="57">
        <f>C39</f>
        <v>257478</v>
      </c>
      <c r="D40" s="57"/>
      <c r="E40" s="57"/>
      <c r="F40" s="57"/>
      <c r="G40" s="57"/>
      <c r="H40" s="57"/>
      <c r="I40" s="57"/>
      <c r="J40" s="57"/>
      <c r="K40" s="57"/>
      <c r="L40" s="57"/>
      <c r="M40" s="70">
        <f>C40</f>
        <v>257478</v>
      </c>
    </row>
    <row r="41" spans="1:13" ht="150.75">
      <c r="A41" s="72" t="s">
        <v>39</v>
      </c>
      <c r="B41" s="55" t="s">
        <v>53</v>
      </c>
      <c r="C41" s="57">
        <v>0</v>
      </c>
      <c r="D41" s="57"/>
      <c r="E41" s="57"/>
      <c r="F41" s="57">
        <f>G41+J41</f>
        <v>125000</v>
      </c>
      <c r="G41" s="57"/>
      <c r="H41" s="57"/>
      <c r="I41" s="57"/>
      <c r="J41" s="57">
        <f>K41</f>
        <v>125000</v>
      </c>
      <c r="K41" s="57">
        <f>L41</f>
        <v>125000</v>
      </c>
      <c r="L41" s="58">
        <v>125000</v>
      </c>
      <c r="M41" s="70">
        <f>C41+F41</f>
        <v>125000</v>
      </c>
    </row>
    <row r="42" spans="1:13" ht="165.75">
      <c r="A42" s="73"/>
      <c r="B42" s="59" t="s">
        <v>74</v>
      </c>
      <c r="C42" s="60">
        <v>0</v>
      </c>
      <c r="D42" s="57"/>
      <c r="E42" s="57"/>
      <c r="F42" s="57"/>
      <c r="G42" s="57"/>
      <c r="H42" s="57"/>
      <c r="I42" s="57"/>
      <c r="J42" s="57"/>
      <c r="K42" s="57"/>
      <c r="L42" s="58"/>
      <c r="M42" s="70">
        <f>M41</f>
        <v>125000</v>
      </c>
    </row>
    <row r="43" spans="1:13" ht="18">
      <c r="A43" s="25" t="s">
        <v>23</v>
      </c>
      <c r="B43" s="55" t="s">
        <v>38</v>
      </c>
      <c r="C43" s="57">
        <v>807330</v>
      </c>
      <c r="D43" s="57"/>
      <c r="E43" s="57"/>
      <c r="F43" s="57"/>
      <c r="G43" s="57"/>
      <c r="H43" s="69"/>
      <c r="I43" s="57"/>
      <c r="J43" s="69"/>
      <c r="K43" s="69"/>
      <c r="L43" s="74"/>
      <c r="M43" s="70">
        <f aca="true" t="shared" si="4" ref="M43:M64">C43+F43</f>
        <v>807330</v>
      </c>
    </row>
    <row r="44" spans="1:13" ht="60.75">
      <c r="A44" s="71"/>
      <c r="B44" s="56" t="s">
        <v>55</v>
      </c>
      <c r="C44" s="57">
        <f>C43</f>
        <v>807330</v>
      </c>
      <c r="D44" s="22"/>
      <c r="E44" s="22"/>
      <c r="F44" s="22"/>
      <c r="G44" s="22"/>
      <c r="H44" s="22"/>
      <c r="I44" s="22"/>
      <c r="J44" s="22"/>
      <c r="K44" s="22"/>
      <c r="L44" s="75"/>
      <c r="M44" s="70">
        <f t="shared" si="4"/>
        <v>807330</v>
      </c>
    </row>
    <row r="45" spans="1:13" ht="18">
      <c r="A45" s="25" t="s">
        <v>41</v>
      </c>
      <c r="B45" s="55" t="s">
        <v>51</v>
      </c>
      <c r="C45" s="57">
        <v>12896100</v>
      </c>
      <c r="D45" s="57"/>
      <c r="E45" s="57"/>
      <c r="F45" s="57"/>
      <c r="G45" s="57"/>
      <c r="H45" s="69"/>
      <c r="I45" s="57"/>
      <c r="J45" s="69"/>
      <c r="K45" s="69"/>
      <c r="L45" s="74"/>
      <c r="M45" s="70">
        <f t="shared" si="4"/>
        <v>12896100</v>
      </c>
    </row>
    <row r="46" spans="1:13" ht="60.75">
      <c r="A46" s="71"/>
      <c r="B46" s="56" t="s">
        <v>55</v>
      </c>
      <c r="C46" s="57">
        <f>C45</f>
        <v>12896100</v>
      </c>
      <c r="D46" s="22"/>
      <c r="E46" s="22"/>
      <c r="F46" s="22"/>
      <c r="G46" s="22"/>
      <c r="H46" s="22"/>
      <c r="I46" s="22"/>
      <c r="J46" s="22"/>
      <c r="K46" s="22"/>
      <c r="L46" s="75"/>
      <c r="M46" s="70">
        <f t="shared" si="4"/>
        <v>12896100</v>
      </c>
    </row>
    <row r="47" spans="1:13" ht="18">
      <c r="A47" s="25" t="s">
        <v>24</v>
      </c>
      <c r="B47" s="55" t="s">
        <v>67</v>
      </c>
      <c r="C47" s="57">
        <v>35155200</v>
      </c>
      <c r="D47" s="57"/>
      <c r="E47" s="57"/>
      <c r="F47" s="57"/>
      <c r="G47" s="57"/>
      <c r="H47" s="69"/>
      <c r="I47" s="57"/>
      <c r="J47" s="69"/>
      <c r="K47" s="69"/>
      <c r="L47" s="74"/>
      <c r="M47" s="70">
        <f t="shared" si="4"/>
        <v>35155200</v>
      </c>
    </row>
    <row r="48" spans="1:13" ht="60.75">
      <c r="A48" s="71"/>
      <c r="B48" s="56" t="s">
        <v>55</v>
      </c>
      <c r="C48" s="57">
        <f>C47</f>
        <v>35155200</v>
      </c>
      <c r="D48" s="22"/>
      <c r="E48" s="22"/>
      <c r="F48" s="22"/>
      <c r="G48" s="22"/>
      <c r="H48" s="22"/>
      <c r="I48" s="22"/>
      <c r="J48" s="22"/>
      <c r="K48" s="22"/>
      <c r="L48" s="75"/>
      <c r="M48" s="70">
        <f t="shared" si="4"/>
        <v>35155200</v>
      </c>
    </row>
    <row r="49" spans="1:13" ht="18">
      <c r="A49" s="25" t="s">
        <v>25</v>
      </c>
      <c r="B49" s="55" t="s">
        <v>42</v>
      </c>
      <c r="C49" s="57">
        <v>5102400</v>
      </c>
      <c r="D49" s="57"/>
      <c r="E49" s="57"/>
      <c r="F49" s="57"/>
      <c r="G49" s="57"/>
      <c r="H49" s="69"/>
      <c r="I49" s="57"/>
      <c r="J49" s="69"/>
      <c r="K49" s="69"/>
      <c r="L49" s="74"/>
      <c r="M49" s="70">
        <f t="shared" si="4"/>
        <v>5102400</v>
      </c>
    </row>
    <row r="50" spans="1:13" ht="60.75">
      <c r="A50" s="71"/>
      <c r="B50" s="56" t="s">
        <v>55</v>
      </c>
      <c r="C50" s="57">
        <f>C49</f>
        <v>5102400</v>
      </c>
      <c r="D50" s="22"/>
      <c r="E50" s="22"/>
      <c r="F50" s="22"/>
      <c r="G50" s="22"/>
      <c r="H50" s="22"/>
      <c r="I50" s="22"/>
      <c r="J50" s="22"/>
      <c r="K50" s="22"/>
      <c r="L50" s="75"/>
      <c r="M50" s="70">
        <f t="shared" si="4"/>
        <v>5102400</v>
      </c>
    </row>
    <row r="51" spans="1:13" ht="18">
      <c r="A51" s="25">
        <v>90306</v>
      </c>
      <c r="B51" s="55" t="s">
        <v>6</v>
      </c>
      <c r="C51" s="57">
        <v>7007500</v>
      </c>
      <c r="D51" s="57"/>
      <c r="E51" s="57"/>
      <c r="F51" s="57"/>
      <c r="G51" s="57"/>
      <c r="H51" s="69"/>
      <c r="I51" s="57"/>
      <c r="J51" s="69"/>
      <c r="K51" s="69"/>
      <c r="L51" s="74"/>
      <c r="M51" s="70">
        <f t="shared" si="4"/>
        <v>7007500</v>
      </c>
    </row>
    <row r="52" spans="1:13" ht="60.75">
      <c r="A52" s="71"/>
      <c r="B52" s="56" t="s">
        <v>55</v>
      </c>
      <c r="C52" s="57">
        <f>C51</f>
        <v>7007500</v>
      </c>
      <c r="D52" s="22"/>
      <c r="E52" s="22"/>
      <c r="F52" s="22"/>
      <c r="G52" s="22"/>
      <c r="H52" s="22"/>
      <c r="I52" s="22"/>
      <c r="J52" s="22"/>
      <c r="K52" s="22"/>
      <c r="L52" s="75"/>
      <c r="M52" s="70">
        <f t="shared" si="4"/>
        <v>7007500</v>
      </c>
    </row>
    <row r="53" spans="1:13" ht="18">
      <c r="A53" s="25">
        <v>90307</v>
      </c>
      <c r="B53" s="55" t="s">
        <v>8</v>
      </c>
      <c r="C53" s="57">
        <v>574000</v>
      </c>
      <c r="D53" s="57"/>
      <c r="E53" s="57"/>
      <c r="F53" s="57"/>
      <c r="G53" s="57"/>
      <c r="H53" s="69"/>
      <c r="I53" s="57"/>
      <c r="J53" s="69"/>
      <c r="K53" s="69"/>
      <c r="L53" s="74"/>
      <c r="M53" s="70">
        <f t="shared" si="4"/>
        <v>574000</v>
      </c>
    </row>
    <row r="54" spans="1:13" ht="60.75">
      <c r="A54" s="71"/>
      <c r="B54" s="56" t="s">
        <v>55</v>
      </c>
      <c r="C54" s="57">
        <f>C53</f>
        <v>574000</v>
      </c>
      <c r="D54" s="22"/>
      <c r="E54" s="22"/>
      <c r="F54" s="22"/>
      <c r="G54" s="22"/>
      <c r="H54" s="22"/>
      <c r="I54" s="22"/>
      <c r="J54" s="22"/>
      <c r="K54" s="22"/>
      <c r="L54" s="75"/>
      <c r="M54" s="27">
        <f t="shared" si="4"/>
        <v>574000</v>
      </c>
    </row>
    <row r="55" spans="1:13" ht="18">
      <c r="A55" s="25" t="s">
        <v>43</v>
      </c>
      <c r="B55" s="55" t="s">
        <v>36</v>
      </c>
      <c r="C55" s="57">
        <v>55000</v>
      </c>
      <c r="D55" s="57"/>
      <c r="E55" s="57"/>
      <c r="F55" s="57"/>
      <c r="G55" s="57"/>
      <c r="H55" s="69"/>
      <c r="I55" s="57"/>
      <c r="J55" s="69"/>
      <c r="K55" s="69"/>
      <c r="L55" s="74"/>
      <c r="M55" s="27">
        <f t="shared" si="4"/>
        <v>55000</v>
      </c>
    </row>
    <row r="56" spans="1:13" ht="60.75">
      <c r="A56" s="71"/>
      <c r="B56" s="56" t="s">
        <v>55</v>
      </c>
      <c r="C56" s="57">
        <f>C55</f>
        <v>55000</v>
      </c>
      <c r="D56" s="22"/>
      <c r="E56" s="22"/>
      <c r="F56" s="22"/>
      <c r="G56" s="22"/>
      <c r="H56" s="22"/>
      <c r="I56" s="22"/>
      <c r="J56" s="22"/>
      <c r="K56" s="22"/>
      <c r="L56" s="75"/>
      <c r="M56" s="27">
        <f t="shared" si="4"/>
        <v>55000</v>
      </c>
    </row>
    <row r="57" spans="1:13" ht="18">
      <c r="A57" s="25" t="s">
        <v>26</v>
      </c>
      <c r="B57" s="55" t="s">
        <v>34</v>
      </c>
      <c r="C57" s="57">
        <v>523300</v>
      </c>
      <c r="D57" s="57"/>
      <c r="E57" s="57"/>
      <c r="F57" s="57"/>
      <c r="G57" s="57"/>
      <c r="H57" s="69"/>
      <c r="I57" s="57"/>
      <c r="J57" s="69"/>
      <c r="K57" s="69"/>
      <c r="L57" s="74"/>
      <c r="M57" s="70">
        <f t="shared" si="4"/>
        <v>523300</v>
      </c>
    </row>
    <row r="58" spans="1:13" ht="60.75">
      <c r="A58" s="71"/>
      <c r="B58" s="56" t="s">
        <v>55</v>
      </c>
      <c r="C58" s="22">
        <f>C57</f>
        <v>523300</v>
      </c>
      <c r="D58" s="22"/>
      <c r="E58" s="22"/>
      <c r="F58" s="22"/>
      <c r="G58" s="22"/>
      <c r="H58" s="22"/>
      <c r="I58" s="22"/>
      <c r="J58" s="22"/>
      <c r="K58" s="22"/>
      <c r="L58" s="75"/>
      <c r="M58" s="27">
        <f t="shared" si="4"/>
        <v>523300</v>
      </c>
    </row>
    <row r="59" spans="1:13" ht="18">
      <c r="A59" s="25" t="s">
        <v>17</v>
      </c>
      <c r="B59" s="55" t="s">
        <v>40</v>
      </c>
      <c r="C59" s="22">
        <v>30947</v>
      </c>
      <c r="D59" s="22"/>
      <c r="E59" s="22"/>
      <c r="F59" s="22"/>
      <c r="G59" s="22"/>
      <c r="H59" s="22"/>
      <c r="I59" s="22"/>
      <c r="J59" s="22"/>
      <c r="K59" s="22"/>
      <c r="L59" s="75"/>
      <c r="M59" s="27">
        <f t="shared" si="4"/>
        <v>30947</v>
      </c>
    </row>
    <row r="60" spans="1:13" ht="30">
      <c r="A60" s="76" t="s">
        <v>27</v>
      </c>
      <c r="B60" s="24" t="s">
        <v>68</v>
      </c>
      <c r="C60" s="22">
        <v>7959200</v>
      </c>
      <c r="D60" s="22">
        <v>5356247</v>
      </c>
      <c r="E60" s="22">
        <v>282095</v>
      </c>
      <c r="F60" s="22">
        <f>G60+J60</f>
        <v>588327</v>
      </c>
      <c r="G60" s="77">
        <v>339927</v>
      </c>
      <c r="H60" s="77">
        <v>206304</v>
      </c>
      <c r="I60" s="77">
        <v>33533</v>
      </c>
      <c r="J60" s="22">
        <f>K60</f>
        <v>248400</v>
      </c>
      <c r="K60" s="22">
        <f>L60</f>
        <v>248400</v>
      </c>
      <c r="L60" s="75">
        <v>248400</v>
      </c>
      <c r="M60" s="70">
        <f t="shared" si="4"/>
        <v>8547527</v>
      </c>
    </row>
    <row r="61" spans="1:13" ht="42.75" customHeight="1" thickBot="1">
      <c r="A61" s="78" t="s">
        <v>66</v>
      </c>
      <c r="B61" s="79" t="s">
        <v>69</v>
      </c>
      <c r="C61" s="52">
        <v>306800</v>
      </c>
      <c r="D61" s="52"/>
      <c r="E61" s="52"/>
      <c r="F61" s="52"/>
      <c r="G61" s="80"/>
      <c r="H61" s="80"/>
      <c r="I61" s="80"/>
      <c r="J61" s="52"/>
      <c r="K61" s="52"/>
      <c r="L61" s="81"/>
      <c r="M61" s="82">
        <f t="shared" si="4"/>
        <v>306800</v>
      </c>
    </row>
    <row r="62" spans="1:13" ht="27.75" customHeight="1">
      <c r="A62" s="83" t="s">
        <v>70</v>
      </c>
      <c r="B62" s="84" t="s">
        <v>71</v>
      </c>
      <c r="C62" s="37">
        <v>1869000</v>
      </c>
      <c r="D62" s="37">
        <v>1222586</v>
      </c>
      <c r="E62" s="37">
        <v>138717</v>
      </c>
      <c r="F62" s="37">
        <f>G62+J62</f>
        <v>1143600</v>
      </c>
      <c r="G62" s="37"/>
      <c r="H62" s="38"/>
      <c r="I62" s="37"/>
      <c r="J62" s="37">
        <f>K62</f>
        <v>1143600</v>
      </c>
      <c r="K62" s="37">
        <f>L62</f>
        <v>1143600</v>
      </c>
      <c r="L62" s="85">
        <v>1143600</v>
      </c>
      <c r="M62" s="86">
        <f t="shared" si="4"/>
        <v>3012600</v>
      </c>
    </row>
    <row r="63" spans="1:13" ht="30.75">
      <c r="A63" s="25" t="s">
        <v>28</v>
      </c>
      <c r="B63" s="55" t="s">
        <v>13</v>
      </c>
      <c r="C63" s="57">
        <v>11207370</v>
      </c>
      <c r="D63" s="57"/>
      <c r="E63" s="57"/>
      <c r="F63" s="22"/>
      <c r="G63" s="28"/>
      <c r="H63" s="69"/>
      <c r="I63" s="57"/>
      <c r="J63" s="69"/>
      <c r="K63" s="69"/>
      <c r="L63" s="74"/>
      <c r="M63" s="70">
        <f t="shared" si="4"/>
        <v>11207370</v>
      </c>
    </row>
    <row r="64" spans="1:13" ht="60.75">
      <c r="A64" s="71"/>
      <c r="B64" s="56" t="s">
        <v>55</v>
      </c>
      <c r="C64" s="57">
        <f>C63</f>
        <v>11207370</v>
      </c>
      <c r="D64" s="22"/>
      <c r="E64" s="22"/>
      <c r="F64" s="22"/>
      <c r="G64" s="22"/>
      <c r="H64" s="22"/>
      <c r="I64" s="87"/>
      <c r="J64" s="22"/>
      <c r="K64" s="22"/>
      <c r="L64" s="75"/>
      <c r="M64" s="27">
        <f t="shared" si="4"/>
        <v>11207370</v>
      </c>
    </row>
    <row r="65" spans="1:13" ht="90.75">
      <c r="A65" s="25" t="s">
        <v>44</v>
      </c>
      <c r="B65" s="61" t="s">
        <v>45</v>
      </c>
      <c r="C65" s="88">
        <v>0</v>
      </c>
      <c r="D65" s="22"/>
      <c r="E65" s="22"/>
      <c r="F65" s="22"/>
      <c r="G65" s="22">
        <f>F65</f>
        <v>0</v>
      </c>
      <c r="H65" s="22"/>
      <c r="I65" s="87"/>
      <c r="J65" s="22"/>
      <c r="K65" s="22"/>
      <c r="L65" s="75"/>
      <c r="M65" s="27">
        <f>F65</f>
        <v>0</v>
      </c>
    </row>
    <row r="66" spans="1:13" ht="75.75" customHeight="1" thickBot="1">
      <c r="A66" s="49"/>
      <c r="B66" s="50" t="s">
        <v>56</v>
      </c>
      <c r="C66" s="89">
        <v>0</v>
      </c>
      <c r="D66" s="52"/>
      <c r="E66" s="52"/>
      <c r="F66" s="52">
        <f>F65</f>
        <v>0</v>
      </c>
      <c r="G66" s="52">
        <f>F66</f>
        <v>0</v>
      </c>
      <c r="H66" s="52"/>
      <c r="I66" s="90"/>
      <c r="J66" s="52"/>
      <c r="K66" s="52"/>
      <c r="L66" s="81"/>
      <c r="M66" s="53">
        <f>F66</f>
        <v>0</v>
      </c>
    </row>
    <row r="67" spans="1:13" ht="19.5" thickBot="1">
      <c r="A67" s="139" t="s">
        <v>48</v>
      </c>
      <c r="B67" s="140"/>
      <c r="C67" s="62">
        <f>C17+C26+C28+C32</f>
        <v>103990508</v>
      </c>
      <c r="D67" s="62">
        <f aca="true" t="shared" si="5" ref="D67:M67">D17+D26+D28+D32</f>
        <v>17528717</v>
      </c>
      <c r="E67" s="62">
        <f t="shared" si="5"/>
        <v>3757005</v>
      </c>
      <c r="F67" s="62">
        <f t="shared" si="5"/>
        <v>2708030</v>
      </c>
      <c r="G67" s="62">
        <f t="shared" si="5"/>
        <v>855112</v>
      </c>
      <c r="H67" s="62">
        <f t="shared" si="5"/>
        <v>439263</v>
      </c>
      <c r="I67" s="62">
        <f t="shared" si="5"/>
        <v>147445</v>
      </c>
      <c r="J67" s="62">
        <f>J17+J26+J28+J32+J30</f>
        <v>1852918</v>
      </c>
      <c r="K67" s="62">
        <f>K27+K30+K34+K60+K62</f>
        <v>1802200</v>
      </c>
      <c r="L67" s="62">
        <f>L27+L30+L34+L60+L62</f>
        <v>1802200</v>
      </c>
      <c r="M67" s="63">
        <f t="shared" si="5"/>
        <v>106698538</v>
      </c>
    </row>
    <row r="68" spans="1:13" ht="21" customHeight="1" thickBot="1">
      <c r="A68" s="137" t="s">
        <v>75</v>
      </c>
      <c r="B68" s="138"/>
      <c r="C68" s="67">
        <f>C31+C34</f>
        <v>75852198</v>
      </c>
      <c r="D68" s="64">
        <f>D31+D35+D36+D38+D40+D66</f>
        <v>1121930</v>
      </c>
      <c r="E68" s="64">
        <f>E31+E35+E36+E38+E40+E66</f>
        <v>300114</v>
      </c>
      <c r="F68" s="64">
        <f>F31+F35+F36+F38+F40+F66</f>
        <v>125000</v>
      </c>
      <c r="G68" s="64">
        <f>G31+G35+G36+G38+G40+G66</f>
        <v>0</v>
      </c>
      <c r="H68" s="64">
        <f>H31+H35+H36+H38+H40+H66</f>
        <v>0</v>
      </c>
      <c r="I68" s="64">
        <f>I31+I35+I36+I38+I40+I66</f>
        <v>0</v>
      </c>
      <c r="J68" s="64">
        <f>J31+J35+J36+J38+J40+J66</f>
        <v>125000</v>
      </c>
      <c r="K68" s="64">
        <f>K31+K35+K36+K38+K40+K66</f>
        <v>125000</v>
      </c>
      <c r="L68" s="64">
        <f>L31+L35+L36+L38+L40+L66</f>
        <v>125000</v>
      </c>
      <c r="M68" s="65">
        <f>M31+M35+M36+M37+M40</f>
        <v>76012398</v>
      </c>
    </row>
    <row r="69" spans="2:9" ht="21.75" customHeight="1">
      <c r="B69" s="165"/>
      <c r="C69" s="166"/>
      <c r="D69" s="167"/>
      <c r="E69" s="168"/>
      <c r="F69" s="167"/>
      <c r="G69" s="169"/>
      <c r="H69" s="170"/>
      <c r="I69" s="170"/>
    </row>
    <row r="70" spans="2:12" ht="26.25">
      <c r="B70" s="171"/>
      <c r="C70" s="172"/>
      <c r="D70" s="171"/>
      <c r="E70" s="171"/>
      <c r="F70" s="171"/>
      <c r="G70" s="171"/>
      <c r="H70" s="171"/>
      <c r="I70" s="171"/>
      <c r="K70" s="173" t="s">
        <v>77</v>
      </c>
      <c r="L70" s="173"/>
    </row>
    <row r="71" spans="1:13" ht="36" customHeight="1">
      <c r="A71" s="173" t="s">
        <v>82</v>
      </c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</row>
    <row r="73" spans="1:13" ht="26.2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</row>
  </sheetData>
  <mergeCells count="44">
    <mergeCell ref="A73:M73"/>
    <mergeCell ref="A68:B68"/>
    <mergeCell ref="A67:B67"/>
    <mergeCell ref="K70:L70"/>
    <mergeCell ref="A71:M71"/>
    <mergeCell ref="H11:I11"/>
    <mergeCell ref="E12:E15"/>
    <mergeCell ref="I12:I15"/>
    <mergeCell ref="B11:B15"/>
    <mergeCell ref="C11:C15"/>
    <mergeCell ref="D12:D15"/>
    <mergeCell ref="D11:E11"/>
    <mergeCell ref="A11:A15"/>
    <mergeCell ref="B32:B33"/>
    <mergeCell ref="A32:A33"/>
    <mergeCell ref="C32:C33"/>
    <mergeCell ref="D32:D33"/>
    <mergeCell ref="E32:E33"/>
    <mergeCell ref="A6:M6"/>
    <mergeCell ref="A7:M7"/>
    <mergeCell ref="C9:E10"/>
    <mergeCell ref="B9:B10"/>
    <mergeCell ref="A9:A10"/>
    <mergeCell ref="F32:F33"/>
    <mergeCell ref="G32:G33"/>
    <mergeCell ref="M32:M33"/>
    <mergeCell ref="H32:H33"/>
    <mergeCell ref="I32:I33"/>
    <mergeCell ref="J32:J33"/>
    <mergeCell ref="K32:K33"/>
    <mergeCell ref="L32:L33"/>
    <mergeCell ref="M9:M15"/>
    <mergeCell ref="K12:K15"/>
    <mergeCell ref="K11:L11"/>
    <mergeCell ref="L12:L15"/>
    <mergeCell ref="F9:L10"/>
    <mergeCell ref="F11:F15"/>
    <mergeCell ref="G11:G15"/>
    <mergeCell ref="H12:H15"/>
    <mergeCell ref="J11:J15"/>
    <mergeCell ref="K4:M4"/>
    <mergeCell ref="K1:M1"/>
    <mergeCell ref="K2:M2"/>
    <mergeCell ref="K3:M3"/>
  </mergeCells>
  <printOptions/>
  <pageMargins left="0.7874015748031497" right="0.7874015748031497" top="0.984251968503937" bottom="0.3937007874015748" header="0" footer="0"/>
  <pageSetup fitToHeight="2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2012-01-03T13:38:47Z</cp:lastPrinted>
  <dcterms:created xsi:type="dcterms:W3CDTF">1996-10-08T23:32:33Z</dcterms:created>
  <dcterms:modified xsi:type="dcterms:W3CDTF">2012-01-04T12:05:26Z</dcterms:modified>
  <cp:category/>
  <cp:version/>
  <cp:contentType/>
  <cp:contentStatus/>
</cp:coreProperties>
</file>